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geniu\OneDrive\Escritorio\ERU\2024\EJECUCIONES\08_AGOSTO 2024\"/>
    </mc:Choice>
  </mc:AlternateContent>
  <xr:revisionPtr revIDLastSave="0" documentId="8_{F593BA7D-48E0-40AE-8C14-47672D97B303}" xr6:coauthVersionLast="47" xr6:coauthVersionMax="47" xr10:uidLastSave="{00000000-0000-0000-0000-000000000000}"/>
  <bookViews>
    <workbookView xWindow="28680" yWindow="4680" windowWidth="20730" windowHeight="11040" firstSheet="4" activeTab="5" xr2:uid="{00000000-000D-0000-FFFF-FFFF00000000}"/>
  </bookViews>
  <sheets>
    <sheet name="EJECUCION  INGRESOS 2024 MAR" sheetId="6" r:id="rId1"/>
    <sheet name="EJECUCION  INGRESOS 2024 ABR" sheetId="7" r:id="rId2"/>
    <sheet name="EJECUCION  INGRESOS 2024 MAY" sheetId="8" r:id="rId3"/>
    <sheet name="EJECUCION  INGRESOS 2024 JUN" sheetId="9" r:id="rId4"/>
    <sheet name="EJECUCION  INGRESOS 2024 JUL" sheetId="10" r:id="rId5"/>
    <sheet name="EJECUCION  INGRESOS 2024 AGO" sheetId="11" r:id="rId6"/>
  </sheets>
  <externalReferences>
    <externalReference r:id="rId7"/>
  </externalReferences>
  <definedNames>
    <definedName name="_xlnm.Print_Area" localSheetId="1">'EJECUCION  INGRESOS 2024 ABR'!$B$1:$K$42</definedName>
    <definedName name="_xlnm.Print_Area" localSheetId="5">'EJECUCION  INGRESOS 2024 AGO'!$B$1:$K$42</definedName>
    <definedName name="_xlnm.Print_Area" localSheetId="4">'EJECUCION  INGRESOS 2024 JUL'!$B$1:$K$42</definedName>
    <definedName name="_xlnm.Print_Area" localSheetId="3">'EJECUCION  INGRESOS 2024 JUN'!$B$1:$K$42</definedName>
    <definedName name="_xlnm.Print_Area" localSheetId="0">'EJECUCION  INGRESOS 2024 MAR'!$B$1:$K$42</definedName>
    <definedName name="_xlnm.Print_Area" localSheetId="2">'EJECUCION  INGRESOS 2024 MAY'!$B$1:$K$42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1" l="1"/>
  <c r="I18" i="11"/>
  <c r="I21" i="11"/>
  <c r="I20" i="11" s="1"/>
  <c r="I9" i="11"/>
  <c r="I8" i="11" s="1"/>
  <c r="J8" i="11" s="1"/>
  <c r="I14" i="11"/>
  <c r="G21" i="11"/>
  <c r="F21" i="11"/>
  <c r="H20" i="11"/>
  <c r="G20" i="11"/>
  <c r="F20" i="11"/>
  <c r="H19" i="11"/>
  <c r="G19" i="11"/>
  <c r="F19" i="11"/>
  <c r="J18" i="11"/>
  <c r="F18" i="11"/>
  <c r="G18" i="11" s="1"/>
  <c r="K18" i="11" s="1"/>
  <c r="H17" i="11"/>
  <c r="H16" i="11" s="1"/>
  <c r="H15" i="11" s="1"/>
  <c r="F17" i="11"/>
  <c r="G17" i="11" s="1"/>
  <c r="E17" i="11"/>
  <c r="E16" i="11"/>
  <c r="E15" i="11" s="1"/>
  <c r="F15" i="11"/>
  <c r="G15" i="11" s="1"/>
  <c r="F14" i="11"/>
  <c r="G14" i="11" s="1"/>
  <c r="H13" i="11"/>
  <c r="H12" i="11" s="1"/>
  <c r="F13" i="11"/>
  <c r="G13" i="11" s="1"/>
  <c r="E13" i="11"/>
  <c r="E12" i="11"/>
  <c r="E11" i="11" s="1"/>
  <c r="E10" i="11" s="1"/>
  <c r="G9" i="11"/>
  <c r="F9" i="11"/>
  <c r="H8" i="11"/>
  <c r="G8" i="11"/>
  <c r="F8" i="11"/>
  <c r="E8" i="11"/>
  <c r="E7" i="11" s="1"/>
  <c r="I21" i="9"/>
  <c r="I21" i="10"/>
  <c r="H20" i="10"/>
  <c r="H19" i="10" s="1"/>
  <c r="H17" i="10"/>
  <c r="H16" i="10" s="1"/>
  <c r="H15" i="10" s="1"/>
  <c r="E17" i="10"/>
  <c r="E16" i="10"/>
  <c r="E15" i="10" s="1"/>
  <c r="H13" i="10"/>
  <c r="H12" i="10" s="1"/>
  <c r="E13" i="10"/>
  <c r="E12" i="10"/>
  <c r="H8" i="10"/>
  <c r="E8" i="10"/>
  <c r="J20" i="11" l="1"/>
  <c r="I19" i="11"/>
  <c r="J19" i="11" s="1"/>
  <c r="K19" i="11"/>
  <c r="K20" i="11"/>
  <c r="K21" i="11"/>
  <c r="K9" i="11"/>
  <c r="K14" i="11"/>
  <c r="H11" i="11"/>
  <c r="H10" i="11" s="1"/>
  <c r="H7" i="11" s="1"/>
  <c r="J14" i="11"/>
  <c r="K8" i="11"/>
  <c r="J9" i="11"/>
  <c r="J21" i="11"/>
  <c r="E22" i="11"/>
  <c r="F12" i="11"/>
  <c r="I13" i="11"/>
  <c r="K13" i="11" s="1"/>
  <c r="F16" i="11"/>
  <c r="G16" i="11" s="1"/>
  <c r="I17" i="11"/>
  <c r="K17" i="11" s="1"/>
  <c r="E11" i="10"/>
  <c r="E10" i="10" s="1"/>
  <c r="H11" i="10"/>
  <c r="H10" i="10" s="1"/>
  <c r="H22" i="10" s="1"/>
  <c r="H20" i="9"/>
  <c r="H19" i="9" s="1"/>
  <c r="H17" i="9"/>
  <c r="E17" i="9"/>
  <c r="E16" i="9" s="1"/>
  <c r="E15" i="9" s="1"/>
  <c r="H16" i="9"/>
  <c r="H15" i="9" s="1"/>
  <c r="H13" i="9"/>
  <c r="H12" i="9" s="1"/>
  <c r="E13" i="9"/>
  <c r="E12" i="9"/>
  <c r="H8" i="9"/>
  <c r="E8" i="9"/>
  <c r="H20" i="8"/>
  <c r="H19" i="8" s="1"/>
  <c r="H17" i="8"/>
  <c r="E17" i="8"/>
  <c r="E16" i="8" s="1"/>
  <c r="E15" i="8" s="1"/>
  <c r="H16" i="8"/>
  <c r="H15" i="8" s="1"/>
  <c r="H13" i="8"/>
  <c r="H12" i="8" s="1"/>
  <c r="E13" i="8"/>
  <c r="E12" i="8" s="1"/>
  <c r="H8" i="8"/>
  <c r="E8" i="8"/>
  <c r="G12" i="11" l="1"/>
  <c r="F11" i="11"/>
  <c r="J17" i="11"/>
  <c r="I16" i="11"/>
  <c r="J13" i="11"/>
  <c r="I12" i="11"/>
  <c r="H22" i="11"/>
  <c r="E11" i="9"/>
  <c r="E10" i="9" s="1"/>
  <c r="E7" i="9" s="1"/>
  <c r="H7" i="10"/>
  <c r="E7" i="10"/>
  <c r="E22" i="10"/>
  <c r="H11" i="9"/>
  <c r="H10" i="9" s="1"/>
  <c r="H7" i="9" s="1"/>
  <c r="H22" i="9"/>
  <c r="H11" i="8"/>
  <c r="H10" i="8" s="1"/>
  <c r="E11" i="8"/>
  <c r="E10" i="8" s="1"/>
  <c r="E7" i="8" s="1"/>
  <c r="I21" i="7"/>
  <c r="I14" i="7"/>
  <c r="I9" i="7"/>
  <c r="I9" i="8" s="1"/>
  <c r="I18" i="7"/>
  <c r="I18" i="8" s="1"/>
  <c r="I13" i="7"/>
  <c r="I12" i="7" s="1"/>
  <c r="I8" i="7"/>
  <c r="H20" i="7"/>
  <c r="H19" i="7" s="1"/>
  <c r="H17" i="7"/>
  <c r="H16" i="7" s="1"/>
  <c r="H15" i="7" s="1"/>
  <c r="H13" i="7"/>
  <c r="H12" i="7" s="1"/>
  <c r="H8" i="7"/>
  <c r="F21" i="7"/>
  <c r="F18" i="7"/>
  <c r="F14" i="7"/>
  <c r="F9" i="7"/>
  <c r="E17" i="7"/>
  <c r="E16" i="7" s="1"/>
  <c r="E15" i="7" s="1"/>
  <c r="E13" i="7"/>
  <c r="E12" i="7"/>
  <c r="E8" i="7"/>
  <c r="K12" i="11" l="1"/>
  <c r="J12" i="11"/>
  <c r="J16" i="11"/>
  <c r="I15" i="11"/>
  <c r="G11" i="11"/>
  <c r="F10" i="11"/>
  <c r="K16" i="11"/>
  <c r="F18" i="10"/>
  <c r="F18" i="9"/>
  <c r="I17" i="8"/>
  <c r="I18" i="9"/>
  <c r="I18" i="10" s="1"/>
  <c r="F9" i="8"/>
  <c r="F9" i="10"/>
  <c r="F9" i="9"/>
  <c r="G9" i="7"/>
  <c r="K9" i="7" s="1"/>
  <c r="F8" i="7"/>
  <c r="F14" i="10"/>
  <c r="F14" i="9"/>
  <c r="F21" i="10"/>
  <c r="F21" i="9"/>
  <c r="G21" i="7"/>
  <c r="J21" i="7" s="1"/>
  <c r="I8" i="8"/>
  <c r="I9" i="9"/>
  <c r="E22" i="9"/>
  <c r="J9" i="7"/>
  <c r="F13" i="7"/>
  <c r="G13" i="7" s="1"/>
  <c r="K13" i="7" s="1"/>
  <c r="F14" i="8"/>
  <c r="K21" i="7"/>
  <c r="I21" i="8"/>
  <c r="F17" i="7"/>
  <c r="G17" i="7" s="1"/>
  <c r="F18" i="8"/>
  <c r="G14" i="7"/>
  <c r="K14" i="7" s="1"/>
  <c r="G18" i="7"/>
  <c r="K18" i="7" s="1"/>
  <c r="I20" i="7"/>
  <c r="I19" i="7" s="1"/>
  <c r="F20" i="7"/>
  <c r="F21" i="8"/>
  <c r="F12" i="7"/>
  <c r="G12" i="7" s="1"/>
  <c r="J12" i="7" s="1"/>
  <c r="G8" i="7"/>
  <c r="I17" i="7"/>
  <c r="J18" i="7"/>
  <c r="J14" i="7"/>
  <c r="I14" i="8"/>
  <c r="I14" i="9" s="1"/>
  <c r="E22" i="8"/>
  <c r="I16" i="8"/>
  <c r="H7" i="8"/>
  <c r="H22" i="8"/>
  <c r="J13" i="7"/>
  <c r="J8" i="7"/>
  <c r="H11" i="7"/>
  <c r="H10" i="7" s="1"/>
  <c r="H7" i="7" s="1"/>
  <c r="F15" i="7"/>
  <c r="F16" i="7"/>
  <c r="G16" i="7" s="1"/>
  <c r="E11" i="7"/>
  <c r="E10" i="7" s="1"/>
  <c r="E7" i="7" s="1"/>
  <c r="G10" i="11" l="1"/>
  <c r="F7" i="11"/>
  <c r="F22" i="11"/>
  <c r="J15" i="11"/>
  <c r="K15" i="11"/>
  <c r="I11" i="11"/>
  <c r="F20" i="10"/>
  <c r="G21" i="10"/>
  <c r="F13" i="10"/>
  <c r="G13" i="10" s="1"/>
  <c r="F12" i="10"/>
  <c r="G14" i="10"/>
  <c r="G9" i="10"/>
  <c r="F8" i="10"/>
  <c r="I17" i="10"/>
  <c r="F16" i="9"/>
  <c r="G16" i="9" s="1"/>
  <c r="F15" i="9"/>
  <c r="G15" i="9" s="1"/>
  <c r="G18" i="9"/>
  <c r="F17" i="9"/>
  <c r="G17" i="9" s="1"/>
  <c r="K17" i="7"/>
  <c r="I9" i="10"/>
  <c r="I8" i="9"/>
  <c r="I13" i="9"/>
  <c r="I14" i="10"/>
  <c r="I20" i="9"/>
  <c r="F20" i="9"/>
  <c r="G21" i="9"/>
  <c r="K21" i="9" s="1"/>
  <c r="G14" i="9"/>
  <c r="K14" i="9" s="1"/>
  <c r="F13" i="9"/>
  <c r="G13" i="9" s="1"/>
  <c r="K13" i="9" s="1"/>
  <c r="F12" i="9"/>
  <c r="F8" i="9"/>
  <c r="G9" i="9"/>
  <c r="F8" i="8"/>
  <c r="G9" i="8"/>
  <c r="F15" i="10"/>
  <c r="G15" i="10" s="1"/>
  <c r="F16" i="10"/>
  <c r="G16" i="10" s="1"/>
  <c r="F17" i="10"/>
  <c r="G17" i="10" s="1"/>
  <c r="K17" i="10" s="1"/>
  <c r="G18" i="10"/>
  <c r="K18" i="10" s="1"/>
  <c r="F20" i="8"/>
  <c r="G21" i="8"/>
  <c r="K21" i="8" s="1"/>
  <c r="I20" i="8"/>
  <c r="I19" i="8" s="1"/>
  <c r="J21" i="8"/>
  <c r="K12" i="7"/>
  <c r="I16" i="7"/>
  <c r="K16" i="7" s="1"/>
  <c r="J17" i="7"/>
  <c r="F19" i="7"/>
  <c r="G19" i="7" s="1"/>
  <c r="K19" i="7" s="1"/>
  <c r="G20" i="7"/>
  <c r="K20" i="7" s="1"/>
  <c r="F11" i="7"/>
  <c r="G15" i="7"/>
  <c r="I13" i="8"/>
  <c r="I12" i="8" s="1"/>
  <c r="F15" i="8"/>
  <c r="G15" i="8" s="1"/>
  <c r="F16" i="8"/>
  <c r="G16" i="8" s="1"/>
  <c r="K16" i="8" s="1"/>
  <c r="G18" i="8"/>
  <c r="F17" i="8"/>
  <c r="G17" i="8" s="1"/>
  <c r="G14" i="8"/>
  <c r="K14" i="8" s="1"/>
  <c r="F12" i="8"/>
  <c r="F13" i="8"/>
  <c r="G13" i="8" s="1"/>
  <c r="K8" i="7"/>
  <c r="I15" i="8"/>
  <c r="H22" i="7"/>
  <c r="E22" i="7"/>
  <c r="J11" i="11" l="1"/>
  <c r="I10" i="11"/>
  <c r="K11" i="11"/>
  <c r="K10" i="11"/>
  <c r="G7" i="11"/>
  <c r="G22" i="11"/>
  <c r="I19" i="9"/>
  <c r="I20" i="10"/>
  <c r="J21" i="10"/>
  <c r="I13" i="10"/>
  <c r="K13" i="10" s="1"/>
  <c r="J14" i="10"/>
  <c r="I16" i="10"/>
  <c r="J17" i="10"/>
  <c r="G8" i="10"/>
  <c r="K9" i="10"/>
  <c r="F11" i="10"/>
  <c r="G12" i="10"/>
  <c r="K21" i="10"/>
  <c r="J20" i="7"/>
  <c r="K16" i="10"/>
  <c r="J9" i="8"/>
  <c r="K9" i="8"/>
  <c r="G8" i="8"/>
  <c r="K9" i="9"/>
  <c r="G8" i="9"/>
  <c r="K8" i="9" s="1"/>
  <c r="J9" i="9"/>
  <c r="G12" i="9"/>
  <c r="F11" i="9"/>
  <c r="G20" i="9"/>
  <c r="K20" i="9" s="1"/>
  <c r="F19" i="9"/>
  <c r="G19" i="9" s="1"/>
  <c r="J21" i="9"/>
  <c r="J14" i="9"/>
  <c r="J13" i="9"/>
  <c r="I12" i="9"/>
  <c r="I8" i="10"/>
  <c r="J9" i="10"/>
  <c r="J18" i="10"/>
  <c r="K14" i="10"/>
  <c r="G20" i="10"/>
  <c r="K20" i="10" s="1"/>
  <c r="F19" i="10"/>
  <c r="G19" i="10" s="1"/>
  <c r="G12" i="8"/>
  <c r="K12" i="8" s="1"/>
  <c r="F11" i="8"/>
  <c r="J12" i="8"/>
  <c r="F19" i="8"/>
  <c r="G19" i="8" s="1"/>
  <c r="K19" i="8" s="1"/>
  <c r="G20" i="8"/>
  <c r="K17" i="8"/>
  <c r="J17" i="8"/>
  <c r="F10" i="7"/>
  <c r="G11" i="7"/>
  <c r="I15" i="7"/>
  <c r="K15" i="7" s="1"/>
  <c r="J16" i="7"/>
  <c r="J19" i="7"/>
  <c r="J16" i="8"/>
  <c r="J13" i="8"/>
  <c r="K13" i="8"/>
  <c r="K18" i="8"/>
  <c r="J18" i="8"/>
  <c r="J14" i="8"/>
  <c r="J15" i="8"/>
  <c r="I11" i="8"/>
  <c r="K15" i="8"/>
  <c r="J10" i="11" l="1"/>
  <c r="I7" i="11"/>
  <c r="J7" i="11" s="1"/>
  <c r="J22" i="11"/>
  <c r="K19" i="9"/>
  <c r="K12" i="9"/>
  <c r="J12" i="9"/>
  <c r="F10" i="9"/>
  <c r="G11" i="9"/>
  <c r="F10" i="10"/>
  <c r="G11" i="10"/>
  <c r="K8" i="10"/>
  <c r="J16" i="10"/>
  <c r="I15" i="10"/>
  <c r="J20" i="9"/>
  <c r="J8" i="10"/>
  <c r="K8" i="8"/>
  <c r="J8" i="8"/>
  <c r="J8" i="9"/>
  <c r="I12" i="10"/>
  <c r="J13" i="10"/>
  <c r="I19" i="10"/>
  <c r="J19" i="10" s="1"/>
  <c r="J20" i="10"/>
  <c r="J19" i="9"/>
  <c r="G11" i="8"/>
  <c r="J11" i="8" s="1"/>
  <c r="F10" i="8"/>
  <c r="J15" i="7"/>
  <c r="I11" i="7"/>
  <c r="J19" i="8"/>
  <c r="G10" i="7"/>
  <c r="F7" i="7"/>
  <c r="F22" i="7"/>
  <c r="J20" i="8"/>
  <c r="K20" i="8"/>
  <c r="I10" i="8"/>
  <c r="K11" i="8"/>
  <c r="K7" i="11" l="1"/>
  <c r="K22" i="11"/>
  <c r="I11" i="10"/>
  <c r="J12" i="10"/>
  <c r="K12" i="10"/>
  <c r="K19" i="10"/>
  <c r="J15" i="10"/>
  <c r="K15" i="10"/>
  <c r="F22" i="10"/>
  <c r="F7" i="10"/>
  <c r="G10" i="10"/>
  <c r="G10" i="9"/>
  <c r="F7" i="9"/>
  <c r="F22" i="9"/>
  <c r="F7" i="8"/>
  <c r="F22" i="8"/>
  <c r="G10" i="8"/>
  <c r="I10" i="7"/>
  <c r="J11" i="7"/>
  <c r="G7" i="7"/>
  <c r="G22" i="7"/>
  <c r="K10" i="7"/>
  <c r="K11" i="7"/>
  <c r="I7" i="8"/>
  <c r="I22" i="8"/>
  <c r="G22" i="10" l="1"/>
  <c r="G7" i="10"/>
  <c r="J11" i="10"/>
  <c r="I10" i="10"/>
  <c r="G7" i="9"/>
  <c r="G22" i="9"/>
  <c r="K11" i="10"/>
  <c r="G7" i="8"/>
  <c r="G22" i="8"/>
  <c r="K22" i="8" s="1"/>
  <c r="J10" i="8"/>
  <c r="I7" i="7"/>
  <c r="J7" i="7" s="1"/>
  <c r="J10" i="7"/>
  <c r="I22" i="7"/>
  <c r="J22" i="7" s="1"/>
  <c r="K10" i="8"/>
  <c r="J22" i="8"/>
  <c r="J7" i="8"/>
  <c r="K7" i="8"/>
  <c r="J10" i="10" l="1"/>
  <c r="I22" i="10"/>
  <c r="J22" i="10" s="1"/>
  <c r="I7" i="10"/>
  <c r="J7" i="10" s="1"/>
  <c r="K10" i="10"/>
  <c r="K22" i="7"/>
  <c r="K7" i="7"/>
  <c r="K7" i="10" l="1"/>
  <c r="K22" i="10"/>
  <c r="I17" i="9"/>
  <c r="I16" i="9" s="1"/>
  <c r="J18" i="9"/>
  <c r="K18" i="9"/>
  <c r="K17" i="9" l="1"/>
  <c r="K16" i="9"/>
  <c r="J16" i="9"/>
  <c r="I15" i="9"/>
  <c r="J17" i="9"/>
  <c r="I11" i="9" l="1"/>
  <c r="K15" i="9"/>
  <c r="J15" i="9"/>
  <c r="I10" i="9" l="1"/>
  <c r="K11" i="9"/>
  <c r="J11" i="9"/>
  <c r="K10" i="9" l="1"/>
  <c r="I7" i="9"/>
  <c r="J10" i="9"/>
  <c r="I22" i="9"/>
  <c r="J22" i="9" l="1"/>
  <c r="K22" i="9"/>
  <c r="K7" i="9"/>
  <c r="J7" i="9"/>
</calcChain>
</file>

<file path=xl/sharedStrings.xml><?xml version="1.0" encoding="utf-8"?>
<sst xmlns="http://schemas.openxmlformats.org/spreadsheetml/2006/main" count="216" uniqueCount="39">
  <si>
    <t xml:space="preserve">TOTAL INGRESOS </t>
  </si>
  <si>
    <t>Depositos</t>
  </si>
  <si>
    <t>RENDIMIENTOS FINANCIEROS</t>
  </si>
  <si>
    <t>RECURSOS DE CAPITAL</t>
  </si>
  <si>
    <t>Administracion Central</t>
  </si>
  <si>
    <t>EMPRESAS PUBLICAS NO FINANCIERAS</t>
  </si>
  <si>
    <t>SUBVENCIONES</t>
  </si>
  <si>
    <t>TRANSFERENCIAS CORRIENTES</t>
  </si>
  <si>
    <t>Servicios de la Construcción</t>
  </si>
  <si>
    <t>VENTA DE ESTABLECIMIENTOS DE MERCADO</t>
  </si>
  <si>
    <t>VENTA DE BIENES Y SERVICIOS</t>
  </si>
  <si>
    <t>INGRESOS NO TRIBUTARIOS</t>
  </si>
  <si>
    <t>INGRESOS CORRIENTES</t>
  </si>
  <si>
    <t>Bancos</t>
  </si>
  <si>
    <t>DISPONIBILIDAD INICIAL</t>
  </si>
  <si>
    <t xml:space="preserve">INGRESOS </t>
  </si>
  <si>
    <t>Acumuladas</t>
  </si>
  <si>
    <t>Mes</t>
  </si>
  <si>
    <t>Nombre</t>
  </si>
  <si>
    <t>Rubro</t>
  </si>
  <si>
    <t>Saldo por Recaudar</t>
  </si>
  <si>
    <t>Pct. Eje.</t>
  </si>
  <si>
    <t>Total Recaudos</t>
  </si>
  <si>
    <t>Ppto. Definitivo</t>
  </si>
  <si>
    <t>Modificaciones</t>
  </si>
  <si>
    <t>Ppto. Inicial</t>
  </si>
  <si>
    <t>Rubro Presupuestal</t>
  </si>
  <si>
    <t>,</t>
  </si>
  <si>
    <t>Yulitza Fuenmayor Sierra</t>
  </si>
  <si>
    <t>Directora Financiera</t>
  </si>
  <si>
    <t>Irene Duarte Méndez</t>
  </si>
  <si>
    <t>Tesorera General</t>
  </si>
  <si>
    <t>EMPRESA DE RENOVACIÓN Y DESARROLLO URBANO DE BOGOTÁ D.C. - RENOBO</t>
  </si>
  <si>
    <t>Ejecución Presupuestal de Rentas e Ingresos        Periodo 202403</t>
  </si>
  <si>
    <t>Ejecución Presupuestal de Rentas e Ingresos        Periodo 202404</t>
  </si>
  <si>
    <t>Ejecución Presupuestal de Rentas e Ingresos        Periodo 202405</t>
  </si>
  <si>
    <t>Ejecución Presupuestal de Rentas e Ingresos        Periodo 202406</t>
  </si>
  <si>
    <t>Ejecución Presupuestal de Rentas e Ingresos        Periodo 202407</t>
  </si>
  <si>
    <t>Ejecución Presupuestal de Rentas e Ingresos        Periodo 202408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</si>
</sst>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2" applyNumberFormat="1" applyFont="1" applyFill="1"/>
    <xf numFmtId="4" fontId="3" fillId="0" borderId="0" xfId="0" applyNumberFormat="1" applyFont="1"/>
    <xf numFmtId="165" fontId="3" fillId="0" borderId="0" xfId="1" applyFont="1" applyFill="1"/>
    <xf numFmtId="9" fontId="3" fillId="0" borderId="0" xfId="2" applyFont="1" applyFill="1"/>
    <xf numFmtId="0" fontId="6" fillId="0" borderId="0" xfId="0" applyFont="1"/>
    <xf numFmtId="0" fontId="2" fillId="0" borderId="0" xfId="0" applyFont="1"/>
    <xf numFmtId="0" fontId="2" fillId="0" borderId="0" xfId="5" applyAlignment="1">
      <alignment horizontal="center"/>
    </xf>
    <xf numFmtId="0" fontId="3" fillId="0" borderId="0" xfId="6" applyFont="1"/>
    <xf numFmtId="10" fontId="3" fillId="0" borderId="0" xfId="7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" fillId="0" borderId="0" xfId="7" applyNumberFormat="1" applyFont="1" applyFill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right" vertical="center"/>
    </xf>
    <xf numFmtId="10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horizontal="right" vertical="center"/>
    </xf>
    <xf numFmtId="10" fontId="8" fillId="2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horizontal="right" vertical="center"/>
    </xf>
    <xf numFmtId="10" fontId="7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/>
    </xf>
    <xf numFmtId="0" fontId="7" fillId="0" borderId="6" xfId="0" quotePrefix="1" applyFont="1" applyBorder="1" applyAlignment="1">
      <alignment vertical="center"/>
    </xf>
    <xf numFmtId="0" fontId="8" fillId="0" borderId="6" xfId="0" quotePrefix="1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/>
    </xf>
    <xf numFmtId="0" fontId="8" fillId="2" borderId="6" xfId="0" quotePrefix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horizontal="right" vertical="center"/>
    </xf>
    <xf numFmtId="10" fontId="7" fillId="0" borderId="8" xfId="0" applyNumberFormat="1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10" fontId="8" fillId="3" borderId="1" xfId="2" applyNumberFormat="1" applyFont="1" applyFill="1" applyBorder="1" applyAlignment="1">
      <alignment horizontal="right" vertical="center"/>
    </xf>
    <xf numFmtId="0" fontId="9" fillId="0" borderId="0" xfId="8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7" fillId="0" borderId="0" xfId="1" applyFont="1" applyFill="1"/>
    <xf numFmtId="9" fontId="7" fillId="0" borderId="0" xfId="2" applyFont="1" applyFill="1"/>
    <xf numFmtId="0" fontId="7" fillId="0" borderId="0" xfId="0" applyFont="1"/>
    <xf numFmtId="0" fontId="7" fillId="0" borderId="0" xfId="6" applyFont="1"/>
    <xf numFmtId="10" fontId="7" fillId="0" borderId="0" xfId="7" applyNumberFormat="1" applyFont="1" applyFill="1" applyAlignment="1">
      <alignment horizontal="center"/>
    </xf>
    <xf numFmtId="0" fontId="2" fillId="0" borderId="0" xfId="8" applyAlignment="1">
      <alignment horizontal="center"/>
    </xf>
    <xf numFmtId="0" fontId="7" fillId="0" borderId="0" xfId="0" applyFont="1" applyAlignment="1">
      <alignment horizontal="center" vertical="center"/>
    </xf>
    <xf numFmtId="165" fontId="3" fillId="0" borderId="0" xfId="1" applyFont="1" applyAlignment="1">
      <alignment horizontal="right" vertical="center"/>
    </xf>
    <xf numFmtId="165" fontId="3" fillId="0" borderId="0" xfId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6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</cellXfs>
  <cellStyles count="10">
    <cellStyle name="Millares" xfId="1" builtinId="3"/>
    <cellStyle name="Millares [0] 2" xfId="4" xr:uid="{00000000-0005-0000-0000-000001000000}"/>
    <cellStyle name="Millares 2" xfId="3" xr:uid="{00000000-0005-0000-0000-000002000000}"/>
    <cellStyle name="Normal" xfId="0" builtinId="0"/>
    <cellStyle name="Normal 2" xfId="5" xr:uid="{00000000-0005-0000-0000-000004000000}"/>
    <cellStyle name="Normal 2 2 2" xfId="8" xr:uid="{00000000-0005-0000-0000-000005000000}"/>
    <cellStyle name="Normal 4" xfId="6" xr:uid="{00000000-0005-0000-0000-000006000000}"/>
    <cellStyle name="Porcentaje" xfId="2" builtinId="5"/>
    <cellStyle name="Porcentaje 2" xfId="7" xr:uid="{00000000-0005-0000-0000-000008000000}"/>
    <cellStyle name="Porcentaje 2 2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986944" y="5723355"/>
          <a:ext cx="257205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171265" y="5759824"/>
          <a:ext cx="257205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BCFE2E4B-40A2-4275-90CA-57F93E31E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A08FF5A6-6E5F-4978-B183-CCC8FA735B6F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BE856EC8-850B-4AA1-8735-E758E61A014B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16C96849-5454-4872-9032-D70BCAFD8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663FCB55-65A2-43E4-B580-D2190C50BD27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51AE1531-93BA-452D-B466-6F68ACB6138E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C978C346-9201-4297-B6C4-53A07FF36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31573785-D11B-4A42-81C5-8383DA30436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D6C9650F-1A5A-4570-9C5D-F41976A37AF2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2\Gestion_Corporativa_Docs\TESORERIA\EJECUCI&#211;N%20DE%20INGRESOS%20ERU\2024\EJECUCION%20INGRESOS%202024%20FIRMAS_RENO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ON  INGRESOS 2023 SEP"/>
      <sheetName val="EJECUCION  INGRESOS 2023 OCT"/>
      <sheetName val="EJECUCION  INGRESOS 2023 DIC"/>
      <sheetName val="EJECUCION  INGRESOS 2024 ENE"/>
      <sheetName val="EJECUCION  INGRESOS 2024 FEB"/>
      <sheetName val="EJECUCION  INGRESOS 2024 MAR"/>
      <sheetName val="EJECUCION  INGRESOS 2024 A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">
          <cell r="I18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2"/>
  <sheetViews>
    <sheetView topLeftCell="A4" zoomScale="85" zoomScaleNormal="85" zoomScaleSheetLayoutView="100" workbookViewId="0">
      <selection activeCell="J7" sqref="J7:J22"/>
    </sheetView>
  </sheetViews>
  <sheetFormatPr baseColWidth="10" defaultColWidth="11.42578125" defaultRowHeight="14.25" x14ac:dyDescent="0.2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 x14ac:dyDescent="0.25">
      <c r="B1" s="72" t="s">
        <v>32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ht="24.75" customHeight="1" x14ac:dyDescent="0.2">
      <c r="B2" s="73" t="s">
        <v>33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 x14ac:dyDescent="0.2">
      <c r="B5" s="74" t="s">
        <v>26</v>
      </c>
      <c r="C5" s="74"/>
      <c r="D5" s="74" t="s">
        <v>25</v>
      </c>
      <c r="E5" s="75" t="s">
        <v>24</v>
      </c>
      <c r="F5" s="75"/>
      <c r="G5" s="74" t="s">
        <v>23</v>
      </c>
      <c r="H5" s="75" t="s">
        <v>22</v>
      </c>
      <c r="I5" s="75"/>
      <c r="J5" s="74" t="s">
        <v>21</v>
      </c>
      <c r="K5" s="76" t="s">
        <v>20</v>
      </c>
    </row>
    <row r="6" spans="2:11" ht="48.75" customHeight="1" x14ac:dyDescent="0.2">
      <c r="B6" s="19" t="s">
        <v>19</v>
      </c>
      <c r="C6" s="19" t="s">
        <v>18</v>
      </c>
      <c r="D6" s="74"/>
      <c r="E6" s="19" t="s">
        <v>17</v>
      </c>
      <c r="F6" s="19" t="s">
        <v>16</v>
      </c>
      <c r="G6" s="74"/>
      <c r="H6" s="19" t="s">
        <v>17</v>
      </c>
      <c r="I6" s="19" t="s">
        <v>16</v>
      </c>
      <c r="J6" s="74"/>
      <c r="K6" s="76"/>
    </row>
    <row r="7" spans="2:11" s="18" customFormat="1" ht="18" customHeight="1" x14ac:dyDescent="0.25">
      <c r="B7" s="20">
        <v>41</v>
      </c>
      <c r="C7" s="21" t="s">
        <v>15</v>
      </c>
      <c r="D7" s="22">
        <v>418159934000</v>
      </c>
      <c r="E7" s="22">
        <v>0</v>
      </c>
      <c r="F7" s="22">
        <v>0</v>
      </c>
      <c r="G7" s="22">
        <v>418159934000</v>
      </c>
      <c r="H7" s="22">
        <v>1337152945</v>
      </c>
      <c r="I7" s="22">
        <v>263124047535</v>
      </c>
      <c r="J7" s="23">
        <v>0.6292426082480681</v>
      </c>
      <c r="K7" s="24">
        <v>155035886465</v>
      </c>
    </row>
    <row r="8" spans="2:11" s="4" customFormat="1" x14ac:dyDescent="0.25">
      <c r="B8" s="25">
        <v>410</v>
      </c>
      <c r="C8" s="26" t="s">
        <v>14</v>
      </c>
      <c r="D8" s="27">
        <v>30000000000</v>
      </c>
      <c r="E8" s="27">
        <v>0</v>
      </c>
      <c r="F8" s="27">
        <v>0</v>
      </c>
      <c r="G8" s="27">
        <v>30000000000</v>
      </c>
      <c r="H8" s="27">
        <v>0</v>
      </c>
      <c r="I8" s="28">
        <v>239858283003</v>
      </c>
      <c r="J8" s="29">
        <v>7.9952761000999999</v>
      </c>
      <c r="K8" s="27">
        <v>-209858283003</v>
      </c>
    </row>
    <row r="9" spans="2:11" s="4" customFormat="1" x14ac:dyDescent="0.25">
      <c r="B9" s="30">
        <v>41002</v>
      </c>
      <c r="C9" s="31" t="s">
        <v>13</v>
      </c>
      <c r="D9" s="32">
        <v>30000000000</v>
      </c>
      <c r="E9" s="32">
        <v>0</v>
      </c>
      <c r="F9" s="32">
        <v>0</v>
      </c>
      <c r="G9" s="32">
        <v>30000000000</v>
      </c>
      <c r="H9" s="33">
        <v>0</v>
      </c>
      <c r="I9" s="34">
        <v>239858283003</v>
      </c>
      <c r="J9" s="35">
        <v>7.9952761000999999</v>
      </c>
      <c r="K9" s="32">
        <v>-209858283003</v>
      </c>
    </row>
    <row r="10" spans="2:11" s="4" customFormat="1" x14ac:dyDescent="0.25">
      <c r="B10" s="25">
        <v>411</v>
      </c>
      <c r="C10" s="26" t="s">
        <v>12</v>
      </c>
      <c r="D10" s="27">
        <v>387659934000</v>
      </c>
      <c r="E10" s="27">
        <v>0</v>
      </c>
      <c r="F10" s="27">
        <v>0</v>
      </c>
      <c r="G10" s="27">
        <v>387659934000</v>
      </c>
      <c r="H10" s="27">
        <v>536264256</v>
      </c>
      <c r="I10" s="28">
        <v>20744900556</v>
      </c>
      <c r="J10" s="29">
        <v>5.3513140607406695E-2</v>
      </c>
      <c r="K10" s="27">
        <v>366915033444</v>
      </c>
    </row>
    <row r="11" spans="2:11" s="4" customFormat="1" x14ac:dyDescent="0.25">
      <c r="B11" s="36">
        <v>41102</v>
      </c>
      <c r="C11" s="37" t="s">
        <v>11</v>
      </c>
      <c r="D11" s="38">
        <v>387659934000</v>
      </c>
      <c r="E11" s="38">
        <v>0</v>
      </c>
      <c r="F11" s="38">
        <v>0</v>
      </c>
      <c r="G11" s="38">
        <v>387659934000</v>
      </c>
      <c r="H11" s="38">
        <v>536264256</v>
      </c>
      <c r="I11" s="39">
        <v>20744900556</v>
      </c>
      <c r="J11" s="35">
        <v>5.3513140607406695E-2</v>
      </c>
      <c r="K11" s="38">
        <v>366915033444</v>
      </c>
    </row>
    <row r="12" spans="2:11" s="4" customFormat="1" ht="16.5" customHeight="1" x14ac:dyDescent="0.25">
      <c r="B12" s="36">
        <v>4110205</v>
      </c>
      <c r="C12" s="37" t="s">
        <v>10</v>
      </c>
      <c r="D12" s="38">
        <v>233668637000</v>
      </c>
      <c r="E12" s="38">
        <v>0</v>
      </c>
      <c r="F12" s="38">
        <v>0</v>
      </c>
      <c r="G12" s="38">
        <v>233668637000</v>
      </c>
      <c r="H12" s="38">
        <v>536264256</v>
      </c>
      <c r="I12" s="39">
        <v>20744900556</v>
      </c>
      <c r="J12" s="40">
        <v>8.8779139649793906E-2</v>
      </c>
      <c r="K12" s="38">
        <v>212923736444</v>
      </c>
    </row>
    <row r="13" spans="2:11" s="4" customFormat="1" ht="15.75" customHeight="1" x14ac:dyDescent="0.25">
      <c r="B13" s="36">
        <v>4110205001</v>
      </c>
      <c r="C13" s="37" t="s">
        <v>9</v>
      </c>
      <c r="D13" s="38">
        <v>233668637000</v>
      </c>
      <c r="E13" s="38">
        <v>0</v>
      </c>
      <c r="F13" s="38">
        <v>0</v>
      </c>
      <c r="G13" s="38">
        <v>233668637000</v>
      </c>
      <c r="H13" s="38">
        <v>536264256</v>
      </c>
      <c r="I13" s="39">
        <v>20744900556</v>
      </c>
      <c r="J13" s="35">
        <v>8.8779139649793906E-2</v>
      </c>
      <c r="K13" s="32">
        <v>212923736444</v>
      </c>
    </row>
    <row r="14" spans="2:11" s="4" customFormat="1" x14ac:dyDescent="0.25">
      <c r="B14" s="41">
        <v>411020500105</v>
      </c>
      <c r="C14" s="42" t="s">
        <v>8</v>
      </c>
      <c r="D14" s="32">
        <v>233668637000</v>
      </c>
      <c r="E14" s="32">
        <v>0</v>
      </c>
      <c r="F14" s="32">
        <v>0</v>
      </c>
      <c r="G14" s="32">
        <v>233668637000</v>
      </c>
      <c r="H14" s="32">
        <v>536264256</v>
      </c>
      <c r="I14" s="34">
        <v>20744900556</v>
      </c>
      <c r="J14" s="35">
        <v>8.8779139649793906E-2</v>
      </c>
      <c r="K14" s="32">
        <v>212923736444</v>
      </c>
    </row>
    <row r="15" spans="2:11" s="4" customFormat="1" ht="14.25" customHeight="1" x14ac:dyDescent="0.25">
      <c r="B15" s="36">
        <v>4110206</v>
      </c>
      <c r="C15" s="43" t="s">
        <v>7</v>
      </c>
      <c r="D15" s="38">
        <v>153991297000</v>
      </c>
      <c r="E15" s="38">
        <v>0</v>
      </c>
      <c r="F15" s="38">
        <v>0</v>
      </c>
      <c r="G15" s="38">
        <v>153991297000</v>
      </c>
      <c r="H15" s="38">
        <v>0</v>
      </c>
      <c r="I15" s="39">
        <v>0</v>
      </c>
      <c r="J15" s="40">
        <v>0</v>
      </c>
      <c r="K15" s="32">
        <v>153991297000</v>
      </c>
    </row>
    <row r="16" spans="2:11" s="4" customFormat="1" x14ac:dyDescent="0.25">
      <c r="B16" s="36">
        <v>4110206007</v>
      </c>
      <c r="C16" s="43" t="s">
        <v>6</v>
      </c>
      <c r="D16" s="38">
        <v>153991297000</v>
      </c>
      <c r="E16" s="38">
        <v>0</v>
      </c>
      <c r="F16" s="38">
        <v>0</v>
      </c>
      <c r="G16" s="32">
        <v>153991297000</v>
      </c>
      <c r="H16" s="38">
        <v>0</v>
      </c>
      <c r="I16" s="39">
        <v>0</v>
      </c>
      <c r="J16" s="40">
        <v>0</v>
      </c>
      <c r="K16" s="38">
        <v>153991297000</v>
      </c>
    </row>
    <row r="17" spans="2:16" s="4" customFormat="1" x14ac:dyDescent="0.25">
      <c r="B17" s="44">
        <v>4411020600702</v>
      </c>
      <c r="C17" s="43" t="s">
        <v>5</v>
      </c>
      <c r="D17" s="38">
        <v>153991297000</v>
      </c>
      <c r="E17" s="38">
        <v>0</v>
      </c>
      <c r="F17" s="38">
        <v>0</v>
      </c>
      <c r="G17" s="38">
        <v>153991297000</v>
      </c>
      <c r="H17" s="38">
        <v>0</v>
      </c>
      <c r="I17" s="39">
        <v>0</v>
      </c>
      <c r="J17" s="40">
        <v>0</v>
      </c>
      <c r="K17" s="38">
        <v>153991297000</v>
      </c>
    </row>
    <row r="18" spans="2:16" s="4" customFormat="1" x14ac:dyDescent="0.25">
      <c r="B18" s="41">
        <v>41102060070209</v>
      </c>
      <c r="C18" s="42" t="s">
        <v>4</v>
      </c>
      <c r="D18" s="32">
        <v>153991297000</v>
      </c>
      <c r="E18" s="32">
        <v>0</v>
      </c>
      <c r="F18" s="32">
        <v>0</v>
      </c>
      <c r="G18" s="32">
        <v>153991297000</v>
      </c>
      <c r="H18" s="32">
        <v>0</v>
      </c>
      <c r="I18" s="34">
        <v>0</v>
      </c>
      <c r="J18" s="35">
        <v>0</v>
      </c>
      <c r="K18" s="32">
        <v>153991297000</v>
      </c>
    </row>
    <row r="19" spans="2:16" s="4" customFormat="1" x14ac:dyDescent="0.25">
      <c r="B19" s="25">
        <v>412</v>
      </c>
      <c r="C19" s="45" t="s">
        <v>3</v>
      </c>
      <c r="D19" s="27">
        <v>500000000</v>
      </c>
      <c r="E19" s="46">
        <v>0</v>
      </c>
      <c r="F19" s="27">
        <v>0</v>
      </c>
      <c r="G19" s="46">
        <v>500000000</v>
      </c>
      <c r="H19" s="27">
        <v>800888689</v>
      </c>
      <c r="I19" s="28">
        <v>2520863976</v>
      </c>
      <c r="J19" s="29">
        <v>5.0417279519999996</v>
      </c>
      <c r="K19" s="27">
        <v>-2020863976</v>
      </c>
    </row>
    <row r="20" spans="2:16" s="4" customFormat="1" x14ac:dyDescent="0.25">
      <c r="B20" s="36">
        <v>41205</v>
      </c>
      <c r="C20" s="37" t="s">
        <v>2</v>
      </c>
      <c r="D20" s="38">
        <v>500000000</v>
      </c>
      <c r="E20" s="38">
        <v>0</v>
      </c>
      <c r="F20" s="38">
        <v>0</v>
      </c>
      <c r="G20" s="38">
        <v>500000000</v>
      </c>
      <c r="H20" s="38">
        <v>800888689</v>
      </c>
      <c r="I20" s="39">
        <v>2520863976</v>
      </c>
      <c r="J20" s="40">
        <v>5.0417279519999996</v>
      </c>
      <c r="K20" s="38">
        <v>-2020863976</v>
      </c>
    </row>
    <row r="21" spans="2:16" s="4" customFormat="1" x14ac:dyDescent="0.25">
      <c r="B21" s="47">
        <v>4120502</v>
      </c>
      <c r="C21" s="48" t="s">
        <v>1</v>
      </c>
      <c r="D21" s="49">
        <v>500000000</v>
      </c>
      <c r="E21" s="49">
        <v>0</v>
      </c>
      <c r="F21" s="49">
        <v>0</v>
      </c>
      <c r="G21" s="49">
        <v>500000000</v>
      </c>
      <c r="H21" s="49">
        <v>800888689</v>
      </c>
      <c r="I21" s="50">
        <v>2520863976</v>
      </c>
      <c r="J21" s="51">
        <v>5.0417279519999996</v>
      </c>
      <c r="K21" s="49">
        <v>-2020863976</v>
      </c>
    </row>
    <row r="22" spans="2:16" s="4" customFormat="1" ht="30" customHeight="1" x14ac:dyDescent="0.25">
      <c r="B22" s="52" t="s">
        <v>0</v>
      </c>
      <c r="C22" s="53"/>
      <c r="D22" s="54">
        <v>418159934000</v>
      </c>
      <c r="E22" s="54">
        <v>0</v>
      </c>
      <c r="F22" s="54">
        <v>0</v>
      </c>
      <c r="G22" s="54">
        <v>418159934000</v>
      </c>
      <c r="H22" s="54">
        <v>1337152945</v>
      </c>
      <c r="I22" s="54">
        <v>263124047535</v>
      </c>
      <c r="J22" s="55">
        <v>0.6292426082480681</v>
      </c>
      <c r="K22" s="54">
        <v>155035886465</v>
      </c>
    </row>
    <row r="23" spans="2:16" x14ac:dyDescent="0.2">
      <c r="I23" s="5"/>
    </row>
    <row r="24" spans="2:16" x14ac:dyDescent="0.2">
      <c r="H24" s="6" t="s">
        <v>27</v>
      </c>
      <c r="I24" s="7"/>
      <c r="J24" s="8"/>
    </row>
    <row r="25" spans="2:16" x14ac:dyDescent="0.2">
      <c r="H25" s="6"/>
      <c r="I25" s="7"/>
      <c r="J25" s="8"/>
    </row>
    <row r="26" spans="2:16" x14ac:dyDescent="0.2">
      <c r="H26" s="6"/>
      <c r="I26" s="7"/>
      <c r="J26" s="8"/>
    </row>
    <row r="27" spans="2:16" x14ac:dyDescent="0.2">
      <c r="H27" s="6"/>
      <c r="I27" s="7"/>
      <c r="J27" s="8"/>
    </row>
    <row r="28" spans="2:16" s="9" customFormat="1" x14ac:dyDescent="0.2"/>
    <row r="29" spans="2:16" s="10" customFormat="1" x14ac:dyDescent="0.2">
      <c r="D29" s="11"/>
      <c r="F29" s="12"/>
      <c r="G29" s="68"/>
      <c r="H29" s="69"/>
      <c r="I29" s="69"/>
      <c r="J29" s="12"/>
      <c r="K29" s="12"/>
      <c r="L29" s="12"/>
      <c r="M29" s="12"/>
      <c r="N29" s="12"/>
      <c r="O29" s="13"/>
      <c r="P29" s="12"/>
    </row>
    <row r="30" spans="2:16" s="10" customFormat="1" ht="12.75" x14ac:dyDescent="0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 x14ac:dyDescent="0.2">
      <c r="D31" s="63" t="s">
        <v>31</v>
      </c>
      <c r="G31" s="14"/>
      <c r="H31" s="64" t="s">
        <v>29</v>
      </c>
      <c r="I31" s="70"/>
      <c r="J31" s="71"/>
      <c r="K31" s="71"/>
      <c r="M31" s="61"/>
      <c r="O31" s="15"/>
      <c r="P31" s="61"/>
    </row>
    <row r="32" spans="2:16" s="10" customFormat="1" ht="12.75" x14ac:dyDescent="0.2"/>
    <row r="33" spans="7:9" s="9" customFormat="1" x14ac:dyDescent="0.2"/>
    <row r="34" spans="7:9" x14ac:dyDescent="0.2">
      <c r="H34" s="6"/>
    </row>
    <row r="35" spans="7:9" x14ac:dyDescent="0.2">
      <c r="H35" s="6"/>
      <c r="I35" s="6"/>
    </row>
    <row r="36" spans="7:9" x14ac:dyDescent="0.2">
      <c r="G36" s="7"/>
      <c r="H36" s="6"/>
    </row>
    <row r="37" spans="7:9" x14ac:dyDescent="0.2">
      <c r="G37" s="7"/>
      <c r="H37" s="6"/>
    </row>
    <row r="38" spans="7:9" x14ac:dyDescent="0.2">
      <c r="G38" s="7"/>
      <c r="H38" s="6"/>
    </row>
    <row r="39" spans="7:9" x14ac:dyDescent="0.2">
      <c r="H39" s="6"/>
    </row>
    <row r="40" spans="7:9" x14ac:dyDescent="0.2">
      <c r="G40" s="16"/>
    </row>
    <row r="41" spans="7:9" x14ac:dyDescent="0.2">
      <c r="G41" s="16"/>
    </row>
    <row r="42" spans="7:9" x14ac:dyDescent="0.2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2"/>
  <sheetViews>
    <sheetView zoomScale="85" zoomScaleNormal="85" zoomScaleSheetLayoutView="100" workbookViewId="0">
      <selection activeCell="F32" sqref="F32:F33"/>
    </sheetView>
  </sheetViews>
  <sheetFormatPr baseColWidth="10" defaultColWidth="11.42578125" defaultRowHeight="14.25" x14ac:dyDescent="0.2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 x14ac:dyDescent="0.25">
      <c r="B1" s="72" t="s">
        <v>32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ht="24.75" customHeight="1" x14ac:dyDescent="0.2">
      <c r="B2" s="73" t="s">
        <v>34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 x14ac:dyDescent="0.2">
      <c r="B5" s="74" t="s">
        <v>26</v>
      </c>
      <c r="C5" s="74"/>
      <c r="D5" s="74" t="s">
        <v>25</v>
      </c>
      <c r="E5" s="75" t="s">
        <v>24</v>
      </c>
      <c r="F5" s="75"/>
      <c r="G5" s="74" t="s">
        <v>23</v>
      </c>
      <c r="H5" s="75" t="s">
        <v>22</v>
      </c>
      <c r="I5" s="75"/>
      <c r="J5" s="74" t="s">
        <v>21</v>
      </c>
      <c r="K5" s="76" t="s">
        <v>20</v>
      </c>
    </row>
    <row r="6" spans="2:11" ht="48.75" customHeight="1" x14ac:dyDescent="0.2">
      <c r="B6" s="19" t="s">
        <v>19</v>
      </c>
      <c r="C6" s="19" t="s">
        <v>18</v>
      </c>
      <c r="D6" s="74"/>
      <c r="E6" s="19" t="s">
        <v>17</v>
      </c>
      <c r="F6" s="19" t="s">
        <v>16</v>
      </c>
      <c r="G6" s="74"/>
      <c r="H6" s="19" t="s">
        <v>17</v>
      </c>
      <c r="I6" s="19" t="s">
        <v>16</v>
      </c>
      <c r="J6" s="74"/>
      <c r="K6" s="76"/>
    </row>
    <row r="7" spans="2:11" s="18" customFormat="1" ht="18" customHeight="1" x14ac:dyDescent="0.25">
      <c r="B7" s="20">
        <v>41</v>
      </c>
      <c r="C7" s="21" t="s">
        <v>15</v>
      </c>
      <c r="D7" s="22">
        <v>418159934000</v>
      </c>
      <c r="E7" s="22">
        <f t="shared" ref="E7" si="0">+E8+E10+E19</f>
        <v>273433825392</v>
      </c>
      <c r="F7" s="22">
        <f>+F8+F10+F19</f>
        <v>273433825392</v>
      </c>
      <c r="G7" s="22">
        <f>+G8+G10+G19</f>
        <v>691593759392</v>
      </c>
      <c r="H7" s="22">
        <f>+H8+H10+H19</f>
        <v>1244900374</v>
      </c>
      <c r="I7" s="22">
        <f>+I8+I10+I20</f>
        <v>264368947909</v>
      </c>
      <c r="J7" s="23">
        <f t="shared" ref="J7:J22" si="1">+I7/G7</f>
        <v>0.38226045900329458</v>
      </c>
      <c r="K7" s="22">
        <f>+G7-I7</f>
        <v>427224811483</v>
      </c>
    </row>
    <row r="8" spans="2:11" s="4" customFormat="1" x14ac:dyDescent="0.25">
      <c r="B8" s="25">
        <v>410</v>
      </c>
      <c r="C8" s="26" t="s">
        <v>14</v>
      </c>
      <c r="D8" s="27">
        <v>30000000000</v>
      </c>
      <c r="E8" s="27">
        <f t="shared" ref="E8" si="2">+E9</f>
        <v>209858283003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 x14ac:dyDescent="0.25">
      <c r="B9" s="30">
        <v>41002</v>
      </c>
      <c r="C9" s="31" t="s">
        <v>13</v>
      </c>
      <c r="D9" s="32">
        <v>30000000000</v>
      </c>
      <c r="E9" s="32">
        <v>209858283003</v>
      </c>
      <c r="F9" s="32">
        <f>+E9</f>
        <v>209858283003</v>
      </c>
      <c r="G9" s="32">
        <f t="shared" ref="G9:G21" si="3">+D9+F9</f>
        <v>239858283003</v>
      </c>
      <c r="H9" s="32">
        <v>0</v>
      </c>
      <c r="I9" s="32">
        <f>+H9+'EJECUCION  INGRESOS 2024 MAR'!I9</f>
        <v>239858283003</v>
      </c>
      <c r="J9" s="35">
        <f>+I9/G9</f>
        <v>1</v>
      </c>
      <c r="K9" s="32">
        <f>+G9-I9</f>
        <v>0</v>
      </c>
    </row>
    <row r="10" spans="2:11" s="4" customFormat="1" x14ac:dyDescent="0.25">
      <c r="B10" s="25">
        <v>411</v>
      </c>
      <c r="C10" s="26" t="s">
        <v>12</v>
      </c>
      <c r="D10" s="27">
        <v>387659934000</v>
      </c>
      <c r="E10" s="27">
        <f>+E11</f>
        <v>63575542389</v>
      </c>
      <c r="F10" s="27">
        <f>+F11</f>
        <v>63575542389</v>
      </c>
      <c r="G10" s="27">
        <f t="shared" si="3"/>
        <v>451235476389</v>
      </c>
      <c r="H10" s="27">
        <f>+H11</f>
        <v>519138620</v>
      </c>
      <c r="I10" s="27">
        <f>+I11</f>
        <v>21264039176</v>
      </c>
      <c r="J10" s="29">
        <f t="shared" si="1"/>
        <v>4.7124041190566207E-2</v>
      </c>
      <c r="K10" s="27">
        <f>+G10-I10</f>
        <v>429971437213</v>
      </c>
    </row>
    <row r="11" spans="2:11" s="4" customFormat="1" x14ac:dyDescent="0.25">
      <c r="B11" s="36">
        <v>41102</v>
      </c>
      <c r="C11" s="37" t="s">
        <v>11</v>
      </c>
      <c r="D11" s="38">
        <v>387659934000</v>
      </c>
      <c r="E11" s="38">
        <f>+E12+E15</f>
        <v>63575542389</v>
      </c>
      <c r="F11" s="38">
        <f>+F12+F15</f>
        <v>63575542389</v>
      </c>
      <c r="G11" s="38">
        <f t="shared" si="3"/>
        <v>451235476389</v>
      </c>
      <c r="H11" s="38">
        <f>+H12+H15</f>
        <v>519138620</v>
      </c>
      <c r="I11" s="38">
        <f>+I12+I15</f>
        <v>21264039176</v>
      </c>
      <c r="J11" s="35">
        <f t="shared" si="1"/>
        <v>4.7124041190566207E-2</v>
      </c>
      <c r="K11" s="38">
        <f>+G11-I11</f>
        <v>429971437213</v>
      </c>
    </row>
    <row r="12" spans="2:11" s="4" customFormat="1" ht="16.5" customHeight="1" x14ac:dyDescent="0.25">
      <c r="B12" s="36">
        <v>4110205</v>
      </c>
      <c r="C12" s="37" t="s">
        <v>10</v>
      </c>
      <c r="D12" s="38">
        <v>233668637000</v>
      </c>
      <c r="E12" s="38">
        <f t="shared" ref="E12:E13" si="4">+E13</f>
        <v>63575542389</v>
      </c>
      <c r="F12" s="38">
        <f>+F14</f>
        <v>63575542389</v>
      </c>
      <c r="G12" s="38">
        <f t="shared" si="3"/>
        <v>297244179389</v>
      </c>
      <c r="H12" s="38">
        <f>+H13</f>
        <v>519138620</v>
      </c>
      <c r="I12" s="38">
        <f>+I13</f>
        <v>21264039176</v>
      </c>
      <c r="J12" s="40">
        <f t="shared" si="1"/>
        <v>7.1537276927370871E-2</v>
      </c>
      <c r="K12" s="38">
        <f t="shared" ref="K12:K15" si="5">+G12-I12</f>
        <v>275980140213</v>
      </c>
    </row>
    <row r="13" spans="2:11" s="4" customFormat="1" ht="15.75" customHeight="1" x14ac:dyDescent="0.25">
      <c r="B13" s="36">
        <v>4110205001</v>
      </c>
      <c r="C13" s="37" t="s">
        <v>9</v>
      </c>
      <c r="D13" s="38">
        <v>233668637000</v>
      </c>
      <c r="E13" s="38">
        <f t="shared" si="4"/>
        <v>63575542389</v>
      </c>
      <c r="F13" s="38">
        <f>+F14</f>
        <v>63575542389</v>
      </c>
      <c r="G13" s="38">
        <f t="shared" si="3"/>
        <v>297244179389</v>
      </c>
      <c r="H13" s="38">
        <f>+H14</f>
        <v>519138620</v>
      </c>
      <c r="I13" s="38">
        <f>+I14</f>
        <v>21264039176</v>
      </c>
      <c r="J13" s="35">
        <f t="shared" si="1"/>
        <v>7.1537276927370871E-2</v>
      </c>
      <c r="K13" s="38">
        <f>+G13-I13</f>
        <v>275980140213</v>
      </c>
    </row>
    <row r="14" spans="2:11" s="4" customFormat="1" x14ac:dyDescent="0.25">
      <c r="B14" s="41">
        <v>411020500105</v>
      </c>
      <c r="C14" s="42" t="s">
        <v>8</v>
      </c>
      <c r="D14" s="32">
        <v>233668637000</v>
      </c>
      <c r="E14" s="32">
        <v>63575542389</v>
      </c>
      <c r="F14" s="32">
        <f>+E14</f>
        <v>63575542389</v>
      </c>
      <c r="G14" s="32">
        <f t="shared" si="3"/>
        <v>297244179389</v>
      </c>
      <c r="H14" s="32">
        <v>519138620</v>
      </c>
      <c r="I14" s="32">
        <f>+H14+'EJECUCION  INGRESOS 2024 MAR'!I14</f>
        <v>21264039176</v>
      </c>
      <c r="J14" s="35">
        <f t="shared" si="1"/>
        <v>7.1537276927370871E-2</v>
      </c>
      <c r="K14" s="32">
        <f>+G14-I14</f>
        <v>275980140213</v>
      </c>
    </row>
    <row r="15" spans="2:11" s="4" customFormat="1" ht="14.25" customHeight="1" x14ac:dyDescent="0.25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 x14ac:dyDescent="0.25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 x14ac:dyDescent="0.25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 x14ac:dyDescent="0.25">
      <c r="B18" s="41">
        <v>41102060070209</v>
      </c>
      <c r="C18" s="42" t="s">
        <v>4</v>
      </c>
      <c r="D18" s="32">
        <v>153991297000</v>
      </c>
      <c r="E18" s="32">
        <v>0</v>
      </c>
      <c r="F18" s="32">
        <f>+E18</f>
        <v>0</v>
      </c>
      <c r="G18" s="32">
        <f t="shared" si="3"/>
        <v>153991297000</v>
      </c>
      <c r="H18" s="32">
        <v>0</v>
      </c>
      <c r="I18" s="32">
        <f>+H18+'[1]EJECUCION  INGRESOS 2024 MAR'!I18</f>
        <v>0</v>
      </c>
      <c r="J18" s="35">
        <f t="shared" si="1"/>
        <v>0</v>
      </c>
      <c r="K18" s="32">
        <f>+G18-I18</f>
        <v>153991297000</v>
      </c>
    </row>
    <row r="19" spans="2:16" s="4" customFormat="1" x14ac:dyDescent="0.25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725761754</v>
      </c>
      <c r="I19" s="27">
        <f>+I20</f>
        <v>3246625730</v>
      </c>
      <c r="J19" s="29">
        <f t="shared" si="1"/>
        <v>6.4932514599999998</v>
      </c>
      <c r="K19" s="27">
        <f>+G19-I19</f>
        <v>-2746625730</v>
      </c>
    </row>
    <row r="20" spans="2:16" s="4" customFormat="1" x14ac:dyDescent="0.25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725761754</v>
      </c>
      <c r="I20" s="38">
        <f>+I21</f>
        <v>3246625730</v>
      </c>
      <c r="J20" s="40">
        <f t="shared" si="1"/>
        <v>6.4932514599999998</v>
      </c>
      <c r="K20" s="38">
        <f>+G20-I20</f>
        <v>-2746625730</v>
      </c>
    </row>
    <row r="21" spans="2:16" s="4" customFormat="1" x14ac:dyDescent="0.25">
      <c r="B21" s="47">
        <v>4120502</v>
      </c>
      <c r="C21" s="48" t="s">
        <v>1</v>
      </c>
      <c r="D21" s="49">
        <v>500000000</v>
      </c>
      <c r="E21" s="49">
        <v>0</v>
      </c>
      <c r="F21" s="49">
        <f>+E21</f>
        <v>0</v>
      </c>
      <c r="G21" s="49">
        <f t="shared" si="3"/>
        <v>500000000</v>
      </c>
      <c r="H21" s="49">
        <v>725761754</v>
      </c>
      <c r="I21" s="32">
        <f>+H21+'EJECUCION  INGRESOS 2024 MAR'!I21</f>
        <v>3246625730</v>
      </c>
      <c r="J21" s="51">
        <f t="shared" si="1"/>
        <v>6.4932514599999998</v>
      </c>
      <c r="K21" s="49">
        <f t="shared" si="8"/>
        <v>-2746625730</v>
      </c>
    </row>
    <row r="22" spans="2:16" s="4" customFormat="1" ht="30" customHeight="1" x14ac:dyDescent="0.25">
      <c r="B22" s="52" t="s">
        <v>0</v>
      </c>
      <c r="C22" s="53"/>
      <c r="D22" s="54">
        <v>418159934000</v>
      </c>
      <c r="E22" s="54">
        <f t="shared" ref="E22" si="9">+E8+E10+E19</f>
        <v>273433825392</v>
      </c>
      <c r="F22" s="54">
        <f>+F8+F10+F19</f>
        <v>273433825392</v>
      </c>
      <c r="G22" s="54">
        <f>+G8+G10+G19</f>
        <v>691593759392</v>
      </c>
      <c r="H22" s="54">
        <f>+H8+H10+H19</f>
        <v>1244900374</v>
      </c>
      <c r="I22" s="54">
        <f>+I8+I10+I19</f>
        <v>264368947909</v>
      </c>
      <c r="J22" s="55">
        <f t="shared" si="1"/>
        <v>0.38226045900329458</v>
      </c>
      <c r="K22" s="54">
        <f>+G22-I22</f>
        <v>427224811483</v>
      </c>
    </row>
    <row r="23" spans="2:16" x14ac:dyDescent="0.2">
      <c r="I23" s="5"/>
    </row>
    <row r="24" spans="2:16" x14ac:dyDescent="0.2">
      <c r="H24" s="6" t="s">
        <v>27</v>
      </c>
      <c r="I24" s="7"/>
      <c r="J24" s="8"/>
    </row>
    <row r="25" spans="2:16" x14ac:dyDescent="0.2">
      <c r="H25" s="6"/>
      <c r="I25" s="7"/>
      <c r="J25" s="8"/>
    </row>
    <row r="26" spans="2:16" x14ac:dyDescent="0.2">
      <c r="H26" s="6"/>
      <c r="I26" s="7"/>
      <c r="J26" s="8"/>
    </row>
    <row r="27" spans="2:16" x14ac:dyDescent="0.2">
      <c r="H27" s="6"/>
      <c r="I27" s="7"/>
      <c r="J27" s="8"/>
    </row>
    <row r="28" spans="2:16" s="9" customFormat="1" x14ac:dyDescent="0.2"/>
    <row r="29" spans="2:16" s="10" customFormat="1" x14ac:dyDescent="0.2">
      <c r="D29" s="11"/>
      <c r="F29" s="12"/>
      <c r="G29" s="68"/>
      <c r="H29" s="69"/>
      <c r="I29" s="69"/>
      <c r="J29" s="12"/>
      <c r="K29" s="12"/>
      <c r="L29" s="12"/>
      <c r="M29" s="12"/>
      <c r="N29" s="12"/>
      <c r="O29" s="13"/>
      <c r="P29" s="12"/>
    </row>
    <row r="30" spans="2:16" s="10" customFormat="1" ht="12.75" x14ac:dyDescent="0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 x14ac:dyDescent="0.2">
      <c r="D31" s="63" t="s">
        <v>31</v>
      </c>
      <c r="G31" s="14"/>
      <c r="H31" s="64" t="s">
        <v>29</v>
      </c>
      <c r="I31" s="70"/>
      <c r="J31" s="71"/>
      <c r="K31" s="71"/>
      <c r="M31" s="61"/>
      <c r="O31" s="15"/>
      <c r="P31" s="61"/>
    </row>
    <row r="32" spans="2:16" s="10" customFormat="1" ht="12.75" x14ac:dyDescent="0.2"/>
    <row r="33" spans="7:9" s="9" customFormat="1" x14ac:dyDescent="0.2"/>
    <row r="34" spans="7:9" x14ac:dyDescent="0.2">
      <c r="H34" s="6"/>
    </row>
    <row r="35" spans="7:9" x14ac:dyDescent="0.2">
      <c r="H35" s="6"/>
      <c r="I35" s="6"/>
    </row>
    <row r="36" spans="7:9" x14ac:dyDescent="0.2">
      <c r="G36" s="7"/>
      <c r="H36" s="6"/>
    </row>
    <row r="37" spans="7:9" x14ac:dyDescent="0.2">
      <c r="G37" s="7"/>
      <c r="H37" s="6"/>
    </row>
    <row r="38" spans="7:9" x14ac:dyDescent="0.2">
      <c r="G38" s="7"/>
      <c r="H38" s="6"/>
    </row>
    <row r="39" spans="7:9" x14ac:dyDescent="0.2">
      <c r="H39" s="6"/>
    </row>
    <row r="40" spans="7:9" x14ac:dyDescent="0.2">
      <c r="G40" s="16"/>
    </row>
    <row r="41" spans="7:9" x14ac:dyDescent="0.2">
      <c r="G41" s="16"/>
    </row>
    <row r="42" spans="7:9" x14ac:dyDescent="0.2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2"/>
  <sheetViews>
    <sheetView topLeftCell="D4" zoomScale="85" zoomScaleNormal="85" zoomScaleSheetLayoutView="100" workbookViewId="0">
      <selection activeCell="I28" sqref="I28"/>
    </sheetView>
  </sheetViews>
  <sheetFormatPr baseColWidth="10" defaultColWidth="11.42578125" defaultRowHeight="14.25" x14ac:dyDescent="0.2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 x14ac:dyDescent="0.25">
      <c r="B1" s="72" t="s">
        <v>32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ht="24.75" customHeight="1" x14ac:dyDescent="0.2">
      <c r="B2" s="73" t="s">
        <v>35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 x14ac:dyDescent="0.2">
      <c r="B5" s="74" t="s">
        <v>26</v>
      </c>
      <c r="C5" s="74"/>
      <c r="D5" s="74" t="s">
        <v>25</v>
      </c>
      <c r="E5" s="75" t="s">
        <v>24</v>
      </c>
      <c r="F5" s="75"/>
      <c r="G5" s="74" t="s">
        <v>23</v>
      </c>
      <c r="H5" s="75" t="s">
        <v>22</v>
      </c>
      <c r="I5" s="75"/>
      <c r="J5" s="74" t="s">
        <v>21</v>
      </c>
      <c r="K5" s="76" t="s">
        <v>20</v>
      </c>
    </row>
    <row r="6" spans="2:11" ht="48.75" customHeight="1" x14ac:dyDescent="0.2">
      <c r="B6" s="19" t="s">
        <v>19</v>
      </c>
      <c r="C6" s="19" t="s">
        <v>18</v>
      </c>
      <c r="D6" s="74"/>
      <c r="E6" s="19" t="s">
        <v>17</v>
      </c>
      <c r="F6" s="19" t="s">
        <v>16</v>
      </c>
      <c r="G6" s="74"/>
      <c r="H6" s="19" t="s">
        <v>17</v>
      </c>
      <c r="I6" s="19" t="s">
        <v>16</v>
      </c>
      <c r="J6" s="74"/>
      <c r="K6" s="76"/>
    </row>
    <row r="7" spans="2:11" s="18" customFormat="1" ht="18" customHeight="1" x14ac:dyDescent="0.25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1102658444</v>
      </c>
      <c r="I7" s="22">
        <f>+I8+I10+I20</f>
        <v>265471606353</v>
      </c>
      <c r="J7" s="23">
        <f t="shared" ref="J7:J22" si="1">+I7/G7</f>
        <v>0.3838548320424171</v>
      </c>
      <c r="K7" s="22">
        <f>+G7-I7</f>
        <v>426122153039</v>
      </c>
    </row>
    <row r="8" spans="2:11" s="4" customFormat="1" x14ac:dyDescent="0.25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 x14ac:dyDescent="0.25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ABR'!I9</f>
        <v>239858283003</v>
      </c>
      <c r="J9" s="35">
        <f>+I9/G9</f>
        <v>1</v>
      </c>
      <c r="K9" s="32">
        <f>+G9-I9</f>
        <v>0</v>
      </c>
    </row>
    <row r="10" spans="2:11" s="4" customFormat="1" x14ac:dyDescent="0.25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252309923</v>
      </c>
      <c r="I10" s="27">
        <f>+I11</f>
        <v>21516349099</v>
      </c>
      <c r="J10" s="29">
        <f t="shared" si="1"/>
        <v>4.7683194750519207E-2</v>
      </c>
      <c r="K10" s="27">
        <f>+G10-I10</f>
        <v>429719127290</v>
      </c>
    </row>
    <row r="11" spans="2:11" s="4" customFormat="1" x14ac:dyDescent="0.25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252309923</v>
      </c>
      <c r="I11" s="38">
        <f>+I12+I15</f>
        <v>21516349099</v>
      </c>
      <c r="J11" s="35">
        <f t="shared" si="1"/>
        <v>4.7683194750519207E-2</v>
      </c>
      <c r="K11" s="38">
        <f>+G11-I11</f>
        <v>429719127290</v>
      </c>
    </row>
    <row r="12" spans="2:11" s="4" customFormat="1" ht="16.5" customHeight="1" x14ac:dyDescent="0.25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252309923</v>
      </c>
      <c r="I12" s="38">
        <f>+I13</f>
        <v>21516349099</v>
      </c>
      <c r="J12" s="40">
        <f t="shared" si="1"/>
        <v>7.2386107419253456E-2</v>
      </c>
      <c r="K12" s="38">
        <f t="shared" ref="K12:K15" si="5">+G12-I12</f>
        <v>275727830290</v>
      </c>
    </row>
    <row r="13" spans="2:11" s="4" customFormat="1" ht="15.75" customHeight="1" x14ac:dyDescent="0.25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252309923</v>
      </c>
      <c r="I13" s="38">
        <f>+I14</f>
        <v>21516349099</v>
      </c>
      <c r="J13" s="35">
        <f t="shared" si="1"/>
        <v>7.2386107419253456E-2</v>
      </c>
      <c r="K13" s="38">
        <f>+G13-I13</f>
        <v>275727830290</v>
      </c>
    </row>
    <row r="14" spans="2:11" s="4" customFormat="1" x14ac:dyDescent="0.25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252309923</v>
      </c>
      <c r="I14" s="32">
        <f>+H14+'EJECUCION  INGRESOS 2024 ABR'!I14</f>
        <v>21516349099</v>
      </c>
      <c r="J14" s="35">
        <f t="shared" si="1"/>
        <v>7.2386107419253456E-2</v>
      </c>
      <c r="K14" s="32">
        <f>+G14-I14</f>
        <v>275727830290</v>
      </c>
    </row>
    <row r="15" spans="2:11" s="4" customFormat="1" ht="14.25" customHeight="1" x14ac:dyDescent="0.25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 x14ac:dyDescent="0.25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 x14ac:dyDescent="0.25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 x14ac:dyDescent="0.25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ABR'!I18</f>
        <v>0</v>
      </c>
      <c r="J18" s="35">
        <f t="shared" si="1"/>
        <v>0</v>
      </c>
      <c r="K18" s="32">
        <f>+G18-I18</f>
        <v>153991297000</v>
      </c>
    </row>
    <row r="19" spans="2:16" s="4" customFormat="1" x14ac:dyDescent="0.25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850348521</v>
      </c>
      <c r="I19" s="27">
        <f>+I20</f>
        <v>4096974251</v>
      </c>
      <c r="J19" s="29">
        <f t="shared" si="1"/>
        <v>8.1939485019999996</v>
      </c>
      <c r="K19" s="27">
        <f>+G19-I19</f>
        <v>-3596974251</v>
      </c>
    </row>
    <row r="20" spans="2:16" s="4" customFormat="1" x14ac:dyDescent="0.25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850348521</v>
      </c>
      <c r="I20" s="38">
        <f>+I21</f>
        <v>4096974251</v>
      </c>
      <c r="J20" s="40">
        <f t="shared" si="1"/>
        <v>8.1939485019999996</v>
      </c>
      <c r="K20" s="38">
        <f>+G20-I20</f>
        <v>-3596974251</v>
      </c>
    </row>
    <row r="21" spans="2:16" s="4" customFormat="1" x14ac:dyDescent="0.25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850348521</v>
      </c>
      <c r="I21" s="32">
        <f>+H21+'EJECUCION  INGRESOS 2024 ABR'!I21</f>
        <v>4096974251</v>
      </c>
      <c r="J21" s="51">
        <f t="shared" si="1"/>
        <v>8.1939485019999996</v>
      </c>
      <c r="K21" s="49">
        <f t="shared" si="8"/>
        <v>-3596974251</v>
      </c>
    </row>
    <row r="22" spans="2:16" s="4" customFormat="1" ht="30" customHeight="1" x14ac:dyDescent="0.25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1102658444</v>
      </c>
      <c r="I22" s="54">
        <f>+I8+I10+I19</f>
        <v>265471606353</v>
      </c>
      <c r="J22" s="55">
        <f t="shared" si="1"/>
        <v>0.3838548320424171</v>
      </c>
      <c r="K22" s="54">
        <f>+G22-I22</f>
        <v>426122153039</v>
      </c>
    </row>
    <row r="23" spans="2:16" x14ac:dyDescent="0.2">
      <c r="I23" s="5"/>
    </row>
    <row r="24" spans="2:16" x14ac:dyDescent="0.2">
      <c r="H24" s="6" t="s">
        <v>27</v>
      </c>
      <c r="I24" s="7"/>
      <c r="J24" s="8"/>
    </row>
    <row r="25" spans="2:16" x14ac:dyDescent="0.2">
      <c r="H25" s="6"/>
      <c r="I25" s="7"/>
      <c r="J25" s="8"/>
    </row>
    <row r="26" spans="2:16" x14ac:dyDescent="0.2">
      <c r="H26" s="6"/>
      <c r="I26" s="7"/>
      <c r="J26" s="8"/>
    </row>
    <row r="27" spans="2:16" x14ac:dyDescent="0.2">
      <c r="H27" s="6"/>
      <c r="I27" s="7"/>
      <c r="J27" s="8"/>
    </row>
    <row r="28" spans="2:16" s="9" customFormat="1" x14ac:dyDescent="0.2"/>
    <row r="29" spans="2:16" s="10" customFormat="1" x14ac:dyDescent="0.2">
      <c r="D29" s="11"/>
      <c r="F29" s="12"/>
      <c r="G29" s="68"/>
      <c r="H29" s="69"/>
      <c r="I29" s="69"/>
      <c r="J29" s="12"/>
      <c r="K29" s="12"/>
      <c r="L29" s="12"/>
      <c r="M29" s="12"/>
      <c r="N29" s="12"/>
      <c r="O29" s="13"/>
      <c r="P29" s="12"/>
    </row>
    <row r="30" spans="2:16" s="10" customFormat="1" ht="12.75" x14ac:dyDescent="0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 x14ac:dyDescent="0.2">
      <c r="D31" s="63" t="s">
        <v>31</v>
      </c>
      <c r="G31" s="14"/>
      <c r="H31" s="64" t="s">
        <v>29</v>
      </c>
      <c r="I31" s="70"/>
      <c r="J31" s="71"/>
      <c r="K31" s="71"/>
      <c r="M31" s="61"/>
      <c r="O31" s="15"/>
      <c r="P31" s="61"/>
    </row>
    <row r="32" spans="2:16" s="10" customFormat="1" ht="12.75" x14ac:dyDescent="0.2"/>
    <row r="33" spans="7:9" s="9" customFormat="1" x14ac:dyDescent="0.2"/>
    <row r="34" spans="7:9" x14ac:dyDescent="0.2">
      <c r="H34" s="6"/>
    </row>
    <row r="35" spans="7:9" x14ac:dyDescent="0.2">
      <c r="H35" s="6"/>
      <c r="I35" s="6"/>
    </row>
    <row r="36" spans="7:9" x14ac:dyDescent="0.2">
      <c r="G36" s="7"/>
      <c r="H36" s="6"/>
    </row>
    <row r="37" spans="7:9" x14ac:dyDescent="0.2">
      <c r="G37" s="7"/>
      <c r="H37" s="6"/>
    </row>
    <row r="38" spans="7:9" x14ac:dyDescent="0.2">
      <c r="G38" s="7"/>
      <c r="H38" s="6"/>
    </row>
    <row r="39" spans="7:9" x14ac:dyDescent="0.2">
      <c r="H39" s="6"/>
    </row>
    <row r="40" spans="7:9" x14ac:dyDescent="0.2">
      <c r="G40" s="16"/>
    </row>
    <row r="41" spans="7:9" x14ac:dyDescent="0.2">
      <c r="G41" s="16"/>
    </row>
    <row r="42" spans="7:9" x14ac:dyDescent="0.2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F111-65D9-4649-B359-03AF2E2447B1}">
  <sheetPr>
    <pageSetUpPr fitToPage="1"/>
  </sheetPr>
  <dimension ref="B1:P42"/>
  <sheetViews>
    <sheetView topLeftCell="B1" zoomScale="85" zoomScaleNormal="85" zoomScaleSheetLayoutView="100" workbookViewId="0">
      <selection activeCell="I21" sqref="I21"/>
    </sheetView>
  </sheetViews>
  <sheetFormatPr baseColWidth="10" defaultColWidth="11.42578125" defaultRowHeight="14.25" x14ac:dyDescent="0.2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 x14ac:dyDescent="0.25">
      <c r="B1" s="72" t="s">
        <v>32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ht="24.75" customHeight="1" x14ac:dyDescent="0.2">
      <c r="B2" s="73" t="s">
        <v>36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 x14ac:dyDescent="0.2">
      <c r="B5" s="74" t="s">
        <v>26</v>
      </c>
      <c r="C5" s="74"/>
      <c r="D5" s="74" t="s">
        <v>25</v>
      </c>
      <c r="E5" s="75" t="s">
        <v>24</v>
      </c>
      <c r="F5" s="75"/>
      <c r="G5" s="74" t="s">
        <v>23</v>
      </c>
      <c r="H5" s="75" t="s">
        <v>22</v>
      </c>
      <c r="I5" s="75"/>
      <c r="J5" s="74" t="s">
        <v>21</v>
      </c>
      <c r="K5" s="76" t="s">
        <v>20</v>
      </c>
    </row>
    <row r="6" spans="2:11" ht="48.75" customHeight="1" x14ac:dyDescent="0.2">
      <c r="B6" s="19" t="s">
        <v>19</v>
      </c>
      <c r="C6" s="19" t="s">
        <v>18</v>
      </c>
      <c r="D6" s="74"/>
      <c r="E6" s="19" t="s">
        <v>17</v>
      </c>
      <c r="F6" s="19" t="s">
        <v>16</v>
      </c>
      <c r="G6" s="74"/>
      <c r="H6" s="19" t="s">
        <v>17</v>
      </c>
      <c r="I6" s="19" t="s">
        <v>16</v>
      </c>
      <c r="J6" s="74"/>
      <c r="K6" s="76"/>
    </row>
    <row r="7" spans="2:11" s="18" customFormat="1" ht="18" customHeight="1" x14ac:dyDescent="0.25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74269966457</v>
      </c>
      <c r="I7" s="22">
        <f>+I8+I10+I20</f>
        <v>339741572810</v>
      </c>
      <c r="J7" s="23">
        <f t="shared" ref="J7:J22" si="1">+I7/G7</f>
        <v>0.49124441653244039</v>
      </c>
      <c r="K7" s="22">
        <f>+G7-I7</f>
        <v>351852186582</v>
      </c>
    </row>
    <row r="8" spans="2:11" s="4" customFormat="1" x14ac:dyDescent="0.25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 x14ac:dyDescent="0.25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MAY'!I9</f>
        <v>239858283003</v>
      </c>
      <c r="J9" s="35">
        <f>+I9/G9</f>
        <v>1</v>
      </c>
      <c r="K9" s="32">
        <f>+G9-I9</f>
        <v>0</v>
      </c>
    </row>
    <row r="10" spans="2:11" s="4" customFormat="1" x14ac:dyDescent="0.25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72984905471</v>
      </c>
      <c r="I10" s="27">
        <f>+I11</f>
        <v>94501254570</v>
      </c>
      <c r="J10" s="29">
        <f t="shared" si="1"/>
        <v>0.20942780325306823</v>
      </c>
      <c r="K10" s="27">
        <f>+G10-I10</f>
        <v>356734221819</v>
      </c>
    </row>
    <row r="11" spans="2:11" s="4" customFormat="1" x14ac:dyDescent="0.25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72984905471</v>
      </c>
      <c r="I11" s="38">
        <f>+I12+I15</f>
        <v>94501254570</v>
      </c>
      <c r="J11" s="35">
        <f t="shared" si="1"/>
        <v>0.20942780325306823</v>
      </c>
      <c r="K11" s="38">
        <f>+G11-I11</f>
        <v>356734221819</v>
      </c>
    </row>
    <row r="12" spans="2:11" s="4" customFormat="1" ht="16.5" customHeight="1" x14ac:dyDescent="0.25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72984905471</v>
      </c>
      <c r="I12" s="38">
        <f>+I13</f>
        <v>94501254570</v>
      </c>
      <c r="J12" s="40">
        <f t="shared" si="1"/>
        <v>0.31792465966617739</v>
      </c>
      <c r="K12" s="38">
        <f t="shared" ref="K12:K15" si="5">+G12-I12</f>
        <v>202742924819</v>
      </c>
    </row>
    <row r="13" spans="2:11" s="4" customFormat="1" ht="15.75" customHeight="1" x14ac:dyDescent="0.25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72984905471</v>
      </c>
      <c r="I13" s="38">
        <f>+I14</f>
        <v>94501254570</v>
      </c>
      <c r="J13" s="35">
        <f t="shared" si="1"/>
        <v>0.31792465966617739</v>
      </c>
      <c r="K13" s="38">
        <f>+G13-I13</f>
        <v>202742924819</v>
      </c>
    </row>
    <row r="14" spans="2:11" s="4" customFormat="1" x14ac:dyDescent="0.25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72984905471</v>
      </c>
      <c r="I14" s="32">
        <f>+H14+'EJECUCION  INGRESOS 2024 MAY'!I14</f>
        <v>94501254570</v>
      </c>
      <c r="J14" s="35">
        <f t="shared" si="1"/>
        <v>0.31792465966617739</v>
      </c>
      <c r="K14" s="32">
        <f>+G14-I14</f>
        <v>202742924819</v>
      </c>
    </row>
    <row r="15" spans="2:11" s="4" customFormat="1" ht="14.25" customHeight="1" x14ac:dyDescent="0.25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 x14ac:dyDescent="0.25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 x14ac:dyDescent="0.25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 x14ac:dyDescent="0.25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MAY'!I18</f>
        <v>0</v>
      </c>
      <c r="J18" s="35">
        <f t="shared" si="1"/>
        <v>0</v>
      </c>
      <c r="K18" s="32">
        <f>+G18-I18</f>
        <v>153991297000</v>
      </c>
    </row>
    <row r="19" spans="2:16" s="4" customFormat="1" x14ac:dyDescent="0.25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1285060986</v>
      </c>
      <c r="I19" s="27">
        <f>+I20</f>
        <v>5382035237</v>
      </c>
      <c r="J19" s="29">
        <f t="shared" si="1"/>
        <v>10.764070474</v>
      </c>
      <c r="K19" s="27">
        <f>+G19-I19</f>
        <v>-4882035237</v>
      </c>
    </row>
    <row r="20" spans="2:16" s="4" customFormat="1" x14ac:dyDescent="0.25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1285060986</v>
      </c>
      <c r="I20" s="38">
        <f>+I21</f>
        <v>5382035237</v>
      </c>
      <c r="J20" s="40">
        <f t="shared" si="1"/>
        <v>10.764070474</v>
      </c>
      <c r="K20" s="38">
        <f>+G20-I20</f>
        <v>-4882035237</v>
      </c>
    </row>
    <row r="21" spans="2:16" s="4" customFormat="1" x14ac:dyDescent="0.25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1285060986</v>
      </c>
      <c r="I21" s="32">
        <f>+H21+'EJECUCION  INGRESOS 2024 MAY'!I21</f>
        <v>5382035237</v>
      </c>
      <c r="J21" s="51">
        <f t="shared" si="1"/>
        <v>10.764070474</v>
      </c>
      <c r="K21" s="49">
        <f t="shared" si="8"/>
        <v>-4882035237</v>
      </c>
    </row>
    <row r="22" spans="2:16" s="4" customFormat="1" ht="30" customHeight="1" x14ac:dyDescent="0.25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74269966457</v>
      </c>
      <c r="I22" s="54">
        <f>+I8+I10+I19</f>
        <v>339741572810</v>
      </c>
      <c r="J22" s="55">
        <f t="shared" si="1"/>
        <v>0.49124441653244039</v>
      </c>
      <c r="K22" s="54">
        <f>+G22-I22</f>
        <v>351852186582</v>
      </c>
    </row>
    <row r="23" spans="2:16" x14ac:dyDescent="0.2">
      <c r="I23" s="5"/>
    </row>
    <row r="24" spans="2:16" x14ac:dyDescent="0.2">
      <c r="H24" s="6" t="s">
        <v>27</v>
      </c>
      <c r="I24" s="7"/>
      <c r="J24" s="8"/>
    </row>
    <row r="25" spans="2:16" x14ac:dyDescent="0.2">
      <c r="H25" s="6"/>
      <c r="I25" s="7"/>
      <c r="J25" s="8"/>
    </row>
    <row r="26" spans="2:16" x14ac:dyDescent="0.2">
      <c r="H26" s="6"/>
      <c r="I26" s="7"/>
      <c r="J26" s="8"/>
    </row>
    <row r="27" spans="2:16" x14ac:dyDescent="0.2">
      <c r="H27" s="6"/>
      <c r="I27" s="7"/>
      <c r="J27" s="8"/>
    </row>
    <row r="28" spans="2:16" s="9" customFormat="1" x14ac:dyDescent="0.2"/>
    <row r="29" spans="2:16" s="10" customFormat="1" x14ac:dyDescent="0.2">
      <c r="D29" s="11"/>
      <c r="F29" s="12"/>
      <c r="G29" s="68"/>
      <c r="H29" s="69"/>
      <c r="I29" s="69"/>
      <c r="J29" s="12"/>
      <c r="K29" s="12"/>
      <c r="L29" s="12"/>
      <c r="M29" s="12"/>
      <c r="N29" s="12"/>
      <c r="O29" s="13"/>
      <c r="P29" s="12"/>
    </row>
    <row r="30" spans="2:16" s="10" customFormat="1" ht="12.75" x14ac:dyDescent="0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 x14ac:dyDescent="0.2">
      <c r="D31" s="63" t="s">
        <v>31</v>
      </c>
      <c r="G31" s="14"/>
      <c r="H31" s="64" t="s">
        <v>29</v>
      </c>
      <c r="I31" s="70"/>
      <c r="J31" s="71"/>
      <c r="K31" s="71"/>
      <c r="M31" s="61"/>
      <c r="O31" s="15"/>
      <c r="P31" s="61"/>
    </row>
    <row r="32" spans="2:16" s="10" customFormat="1" ht="12.75" x14ac:dyDescent="0.2"/>
    <row r="33" spans="7:9" s="9" customFormat="1" x14ac:dyDescent="0.2"/>
    <row r="34" spans="7:9" x14ac:dyDescent="0.2">
      <c r="H34" s="6"/>
    </row>
    <row r="35" spans="7:9" x14ac:dyDescent="0.2">
      <c r="H35" s="6"/>
      <c r="I35" s="6"/>
    </row>
    <row r="36" spans="7:9" x14ac:dyDescent="0.2">
      <c r="G36" s="7"/>
      <c r="H36" s="6"/>
    </row>
    <row r="37" spans="7:9" x14ac:dyDescent="0.2">
      <c r="G37" s="7"/>
      <c r="H37" s="6"/>
    </row>
    <row r="38" spans="7:9" x14ac:dyDescent="0.2">
      <c r="G38" s="7"/>
      <c r="H38" s="6"/>
    </row>
    <row r="39" spans="7:9" x14ac:dyDescent="0.2">
      <c r="H39" s="6"/>
    </row>
    <row r="40" spans="7:9" x14ac:dyDescent="0.2">
      <c r="G40" s="16"/>
    </row>
    <row r="41" spans="7:9" x14ac:dyDescent="0.2">
      <c r="G41" s="16"/>
    </row>
    <row r="42" spans="7:9" x14ac:dyDescent="0.2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BDDA-869D-4D15-8525-939731F92652}">
  <sheetPr>
    <pageSetUpPr fitToPage="1"/>
  </sheetPr>
  <dimension ref="B1:P42"/>
  <sheetViews>
    <sheetView topLeftCell="B3" zoomScale="85" zoomScaleNormal="85" zoomScaleSheetLayoutView="100" workbookViewId="0">
      <selection activeCell="I22" sqref="I22"/>
    </sheetView>
  </sheetViews>
  <sheetFormatPr baseColWidth="10" defaultColWidth="11.42578125" defaultRowHeight="14.25" x14ac:dyDescent="0.2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 x14ac:dyDescent="0.25">
      <c r="B1" s="72" t="s">
        <v>32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ht="24.75" customHeight="1" x14ac:dyDescent="0.2">
      <c r="B2" s="73" t="s">
        <v>37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 x14ac:dyDescent="0.2">
      <c r="B5" s="74" t="s">
        <v>26</v>
      </c>
      <c r="C5" s="74"/>
      <c r="D5" s="74" t="s">
        <v>25</v>
      </c>
      <c r="E5" s="75" t="s">
        <v>24</v>
      </c>
      <c r="F5" s="75"/>
      <c r="G5" s="74" t="s">
        <v>23</v>
      </c>
      <c r="H5" s="75" t="s">
        <v>22</v>
      </c>
      <c r="I5" s="75"/>
      <c r="J5" s="74" t="s">
        <v>21</v>
      </c>
      <c r="K5" s="76" t="s">
        <v>20</v>
      </c>
    </row>
    <row r="6" spans="2:11" ht="48.75" customHeight="1" x14ac:dyDescent="0.2">
      <c r="B6" s="19" t="s">
        <v>19</v>
      </c>
      <c r="C6" s="19" t="s">
        <v>18</v>
      </c>
      <c r="D6" s="74"/>
      <c r="E6" s="19" t="s">
        <v>17</v>
      </c>
      <c r="F6" s="19" t="s">
        <v>16</v>
      </c>
      <c r="G6" s="74"/>
      <c r="H6" s="19" t="s">
        <v>17</v>
      </c>
      <c r="I6" s="19" t="s">
        <v>16</v>
      </c>
      <c r="J6" s="74"/>
      <c r="K6" s="76"/>
    </row>
    <row r="7" spans="2:11" s="18" customFormat="1" ht="18" customHeight="1" x14ac:dyDescent="0.25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6098669922</v>
      </c>
      <c r="I7" s="22">
        <f>+I8+I10+I20</f>
        <v>345840242732</v>
      </c>
      <c r="J7" s="23">
        <f t="shared" ref="J7:J22" si="1">+I7/G7</f>
        <v>0.50006270015512877</v>
      </c>
      <c r="K7" s="22">
        <f>+G7-I7</f>
        <v>345753516660</v>
      </c>
    </row>
    <row r="8" spans="2:11" s="4" customFormat="1" x14ac:dyDescent="0.25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 x14ac:dyDescent="0.25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JUN'!I9</f>
        <v>239858283003</v>
      </c>
      <c r="J9" s="35">
        <f>+I9/G9</f>
        <v>1</v>
      </c>
      <c r="K9" s="32">
        <f>+G9-I9</f>
        <v>0</v>
      </c>
    </row>
    <row r="10" spans="2:11" s="4" customFormat="1" x14ac:dyDescent="0.25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5161344537</v>
      </c>
      <c r="I10" s="27">
        <f>+I11</f>
        <v>99662599107</v>
      </c>
      <c r="J10" s="29">
        <f t="shared" si="1"/>
        <v>0.22086605402692919</v>
      </c>
      <c r="K10" s="27">
        <f>+G10-I10</f>
        <v>351572877282</v>
      </c>
    </row>
    <row r="11" spans="2:11" s="4" customFormat="1" x14ac:dyDescent="0.25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5161344537</v>
      </c>
      <c r="I11" s="38">
        <f>+I12+I15</f>
        <v>99662599107</v>
      </c>
      <c r="J11" s="35">
        <f t="shared" si="1"/>
        <v>0.22086605402692919</v>
      </c>
      <c r="K11" s="38">
        <f>+G11-I11</f>
        <v>351572877282</v>
      </c>
    </row>
    <row r="12" spans="2:11" s="4" customFormat="1" ht="16.5" customHeight="1" x14ac:dyDescent="0.25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161344537</v>
      </c>
      <c r="I12" s="38">
        <f>+I13</f>
        <v>94662599107</v>
      </c>
      <c r="J12" s="40">
        <f t="shared" si="1"/>
        <v>0.31846746099985412</v>
      </c>
      <c r="K12" s="38">
        <f t="shared" ref="K12:K15" si="5">+G12-I12</f>
        <v>202581580282</v>
      </c>
    </row>
    <row r="13" spans="2:11" s="4" customFormat="1" ht="15.75" customHeight="1" x14ac:dyDescent="0.25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161344537</v>
      </c>
      <c r="I13" s="38">
        <f>+I14</f>
        <v>94662599107</v>
      </c>
      <c r="J13" s="35">
        <f t="shared" si="1"/>
        <v>0.31846746099985412</v>
      </c>
      <c r="K13" s="38">
        <f>+G13-I13</f>
        <v>202581580282</v>
      </c>
    </row>
    <row r="14" spans="2:11" s="4" customFormat="1" x14ac:dyDescent="0.25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161344537</v>
      </c>
      <c r="I14" s="32">
        <f>+H14+'EJECUCION  INGRESOS 2024 JUN'!I14</f>
        <v>94662599107</v>
      </c>
      <c r="J14" s="35">
        <f t="shared" si="1"/>
        <v>0.31846746099985412</v>
      </c>
      <c r="K14" s="32">
        <f>+G14-I14</f>
        <v>202581580282</v>
      </c>
    </row>
    <row r="15" spans="2:11" s="4" customFormat="1" ht="14.25" customHeight="1" x14ac:dyDescent="0.25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5000000000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</row>
    <row r="16" spans="2:11" s="4" customFormat="1" x14ac:dyDescent="0.25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5000000000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</row>
    <row r="17" spans="2:16" s="4" customFormat="1" x14ac:dyDescent="0.25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5000000000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</row>
    <row r="18" spans="2:16" s="4" customFormat="1" x14ac:dyDescent="0.25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5000000000</v>
      </c>
      <c r="I18" s="32">
        <f>+H18+'EJECUCION  INGRESOS 2024 JUN'!I18</f>
        <v>5000000000</v>
      </c>
      <c r="J18" s="35">
        <f t="shared" si="1"/>
        <v>3.2469367408471145E-2</v>
      </c>
      <c r="K18" s="32">
        <f>+G18-I18</f>
        <v>148991297000</v>
      </c>
    </row>
    <row r="19" spans="2:16" s="4" customFormat="1" x14ac:dyDescent="0.25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937325385</v>
      </c>
      <c r="I19" s="27">
        <f>+I20</f>
        <v>6319360622</v>
      </c>
      <c r="J19" s="29">
        <f t="shared" si="1"/>
        <v>12.638721243999999</v>
      </c>
      <c r="K19" s="27">
        <f>+G19-I19</f>
        <v>-5819360622</v>
      </c>
    </row>
    <row r="20" spans="2:16" s="4" customFormat="1" x14ac:dyDescent="0.25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937325385</v>
      </c>
      <c r="I20" s="38">
        <f>+I21</f>
        <v>6319360622</v>
      </c>
      <c r="J20" s="40">
        <f t="shared" si="1"/>
        <v>12.638721243999999</v>
      </c>
      <c r="K20" s="38">
        <f>+G20-I20</f>
        <v>-5819360622</v>
      </c>
    </row>
    <row r="21" spans="2:16" s="4" customFormat="1" x14ac:dyDescent="0.25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937325385</v>
      </c>
      <c r="I21" s="32">
        <f>+H21+'EJECUCION  INGRESOS 2024 JUN'!I21</f>
        <v>6319360622</v>
      </c>
      <c r="J21" s="51">
        <f t="shared" si="1"/>
        <v>12.638721243999999</v>
      </c>
      <c r="K21" s="49">
        <f t="shared" si="8"/>
        <v>-5819360622</v>
      </c>
    </row>
    <row r="22" spans="2:16" s="4" customFormat="1" ht="30" customHeight="1" x14ac:dyDescent="0.25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6098669922</v>
      </c>
      <c r="I22" s="54">
        <f>+I8+I10+I19</f>
        <v>345840242732</v>
      </c>
      <c r="J22" s="55">
        <f t="shared" si="1"/>
        <v>0.50006270015512877</v>
      </c>
      <c r="K22" s="54">
        <f>+G22-I22</f>
        <v>345753516660</v>
      </c>
    </row>
    <row r="23" spans="2:16" x14ac:dyDescent="0.2">
      <c r="I23" s="5"/>
    </row>
    <row r="24" spans="2:16" x14ac:dyDescent="0.2">
      <c r="H24" s="6" t="s">
        <v>27</v>
      </c>
      <c r="I24" s="7"/>
      <c r="J24" s="8"/>
    </row>
    <row r="25" spans="2:16" x14ac:dyDescent="0.2">
      <c r="H25" s="6"/>
      <c r="I25" s="7"/>
      <c r="J25" s="8"/>
    </row>
    <row r="26" spans="2:16" x14ac:dyDescent="0.2">
      <c r="H26" s="6"/>
      <c r="I26" s="7"/>
      <c r="J26" s="8"/>
    </row>
    <row r="27" spans="2:16" x14ac:dyDescent="0.2">
      <c r="H27" s="6"/>
      <c r="I27" s="7"/>
      <c r="J27" s="8"/>
    </row>
    <row r="28" spans="2:16" s="9" customFormat="1" x14ac:dyDescent="0.2"/>
    <row r="29" spans="2:16" s="10" customFormat="1" x14ac:dyDescent="0.2">
      <c r="D29" s="11"/>
      <c r="F29" s="12"/>
      <c r="G29" s="68"/>
      <c r="H29" s="69"/>
      <c r="I29" s="69"/>
      <c r="J29" s="12"/>
      <c r="K29" s="12"/>
      <c r="L29" s="12"/>
      <c r="M29" s="12"/>
      <c r="N29" s="12"/>
      <c r="O29" s="13"/>
      <c r="P29" s="12"/>
    </row>
    <row r="30" spans="2:16" s="10" customFormat="1" ht="12.75" x14ac:dyDescent="0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 x14ac:dyDescent="0.2">
      <c r="D31" s="63" t="s">
        <v>31</v>
      </c>
      <c r="G31" s="14"/>
      <c r="H31" s="64" t="s">
        <v>29</v>
      </c>
      <c r="I31" s="70"/>
      <c r="J31" s="71"/>
      <c r="K31" s="71"/>
      <c r="M31" s="61"/>
      <c r="O31" s="15"/>
      <c r="P31" s="61"/>
    </row>
    <row r="32" spans="2:16" s="10" customFormat="1" ht="12.75" x14ac:dyDescent="0.2"/>
    <row r="33" spans="7:9" s="9" customFormat="1" x14ac:dyDescent="0.2"/>
    <row r="34" spans="7:9" x14ac:dyDescent="0.2">
      <c r="H34" s="6"/>
    </row>
    <row r="35" spans="7:9" x14ac:dyDescent="0.2">
      <c r="H35" s="6"/>
      <c r="I35" s="6"/>
    </row>
    <row r="36" spans="7:9" x14ac:dyDescent="0.2">
      <c r="G36" s="7"/>
      <c r="H36" s="6"/>
    </row>
    <row r="37" spans="7:9" x14ac:dyDescent="0.2">
      <c r="G37" s="7"/>
      <c r="H37" s="6"/>
    </row>
    <row r="38" spans="7:9" x14ac:dyDescent="0.2">
      <c r="G38" s="7"/>
      <c r="H38" s="6"/>
    </row>
    <row r="39" spans="7:9" x14ac:dyDescent="0.2">
      <c r="H39" s="6"/>
    </row>
    <row r="40" spans="7:9" x14ac:dyDescent="0.2">
      <c r="G40" s="16"/>
    </row>
    <row r="41" spans="7:9" x14ac:dyDescent="0.2">
      <c r="G41" s="16"/>
    </row>
    <row r="42" spans="7:9" x14ac:dyDescent="0.2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4E0C-93BA-4179-9F6F-9130781A6A99}">
  <sheetPr>
    <pageSetUpPr fitToPage="1"/>
  </sheetPr>
  <dimension ref="B1:P42"/>
  <sheetViews>
    <sheetView tabSelected="1" zoomScale="85" zoomScaleNormal="85" zoomScaleSheetLayoutView="100" workbookViewId="0">
      <selection activeCell="H10" sqref="H10"/>
    </sheetView>
  </sheetViews>
  <sheetFormatPr baseColWidth="10" defaultColWidth="11.42578125" defaultRowHeight="14.25" x14ac:dyDescent="0.2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140625" style="1" bestFit="1" customWidth="1"/>
    <col min="14" max="14" width="17" style="1" bestFit="1" customWidth="1"/>
    <col min="15" max="16384" width="11.42578125" style="1"/>
  </cols>
  <sheetData>
    <row r="1" spans="2:14" ht="24.75" customHeight="1" x14ac:dyDescent="0.25">
      <c r="B1" s="72" t="s">
        <v>32</v>
      </c>
      <c r="C1" s="72"/>
      <c r="D1" s="72"/>
      <c r="E1" s="72"/>
      <c r="F1" s="72"/>
      <c r="G1" s="72"/>
      <c r="H1" s="72"/>
      <c r="I1" s="72"/>
      <c r="J1" s="72"/>
      <c r="K1" s="72"/>
    </row>
    <row r="2" spans="2:14" ht="24.75" customHeight="1" x14ac:dyDescent="0.2">
      <c r="B2" s="73" t="s">
        <v>38</v>
      </c>
      <c r="C2" s="73"/>
      <c r="D2" s="73"/>
      <c r="E2" s="73"/>
      <c r="F2" s="73"/>
      <c r="G2" s="73"/>
      <c r="H2" s="73"/>
      <c r="I2" s="73"/>
      <c r="J2" s="73"/>
      <c r="K2" s="73"/>
    </row>
    <row r="3" spans="2:14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 x14ac:dyDescent="0.2">
      <c r="B5" s="74" t="s">
        <v>26</v>
      </c>
      <c r="C5" s="74"/>
      <c r="D5" s="74" t="s">
        <v>25</v>
      </c>
      <c r="E5" s="75" t="s">
        <v>24</v>
      </c>
      <c r="F5" s="75"/>
      <c r="G5" s="74" t="s">
        <v>23</v>
      </c>
      <c r="H5" s="75" t="s">
        <v>22</v>
      </c>
      <c r="I5" s="75"/>
      <c r="J5" s="74" t="s">
        <v>21</v>
      </c>
      <c r="K5" s="76" t="s">
        <v>20</v>
      </c>
    </row>
    <row r="6" spans="2:14" ht="48.75" customHeight="1" x14ac:dyDescent="0.2">
      <c r="B6" s="19" t="s">
        <v>19</v>
      </c>
      <c r="C6" s="19" t="s">
        <v>18</v>
      </c>
      <c r="D6" s="74"/>
      <c r="E6" s="19" t="s">
        <v>17</v>
      </c>
      <c r="F6" s="19" t="s">
        <v>16</v>
      </c>
      <c r="G6" s="74"/>
      <c r="H6" s="19" t="s">
        <v>17</v>
      </c>
      <c r="I6" s="19" t="s">
        <v>16</v>
      </c>
      <c r="J6" s="74"/>
      <c r="K6" s="76"/>
    </row>
    <row r="7" spans="2:14" s="18" customFormat="1" ht="18" customHeight="1" x14ac:dyDescent="0.25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274341395549</v>
      </c>
      <c r="I7" s="22">
        <f>+I8+I10+I20</f>
        <v>620181638281</v>
      </c>
      <c r="J7" s="23">
        <f t="shared" ref="J7:J22" si="1">+I7/G7</f>
        <v>0.89674267568032939</v>
      </c>
      <c r="K7" s="22">
        <f>+G7-I7</f>
        <v>71412121111</v>
      </c>
      <c r="M7" s="65"/>
      <c r="N7" s="67"/>
    </row>
    <row r="8" spans="2:14" s="4" customFormat="1" x14ac:dyDescent="0.25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193433825392</v>
      </c>
      <c r="I8" s="27">
        <f>+I9</f>
        <v>433292108395</v>
      </c>
      <c r="J8" s="29">
        <f t="shared" si="1"/>
        <v>1.8064504713793046</v>
      </c>
      <c r="K8" s="27">
        <f>+G8-I8</f>
        <v>-193433825392</v>
      </c>
      <c r="M8" s="66"/>
      <c r="N8" s="67"/>
    </row>
    <row r="9" spans="2:14" s="4" customFormat="1" x14ac:dyDescent="0.25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193433825392</v>
      </c>
      <c r="I9" s="32">
        <f>+H9+'EJECUCION  INGRESOS 2024 JUL'!I9</f>
        <v>433292108395</v>
      </c>
      <c r="J9" s="35">
        <f>+I9/G9</f>
        <v>1.8064504713793046</v>
      </c>
      <c r="K9" s="32">
        <f>+G9-I9</f>
        <v>-193433825392</v>
      </c>
      <c r="M9" s="66"/>
      <c r="N9" s="67"/>
    </row>
    <row r="10" spans="2:14" s="4" customFormat="1" x14ac:dyDescent="0.25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80001463298</v>
      </c>
      <c r="I10" s="27">
        <f>+I11</f>
        <v>179664062405</v>
      </c>
      <c r="J10" s="29">
        <f t="shared" si="1"/>
        <v>0.39816032161911763</v>
      </c>
      <c r="K10" s="27">
        <f>+G10-I10</f>
        <v>271571413984</v>
      </c>
      <c r="M10" s="66"/>
      <c r="N10" s="67"/>
    </row>
    <row r="11" spans="2:14" s="4" customFormat="1" x14ac:dyDescent="0.25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80001463298</v>
      </c>
      <c r="I11" s="38">
        <f>+I12+I15</f>
        <v>179664062405</v>
      </c>
      <c r="J11" s="35">
        <f t="shared" si="1"/>
        <v>0.39816032161911763</v>
      </c>
      <c r="K11" s="38">
        <f>+G11-I11</f>
        <v>271571413984</v>
      </c>
      <c r="M11" s="66"/>
      <c r="N11" s="67"/>
    </row>
    <row r="12" spans="2:14" s="4" customFormat="1" ht="16.5" customHeight="1" x14ac:dyDescent="0.25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80001463298</v>
      </c>
      <c r="I12" s="38">
        <f>+I13</f>
        <v>174664062405</v>
      </c>
      <c r="J12" s="40">
        <f t="shared" si="1"/>
        <v>0.5876113798562197</v>
      </c>
      <c r="K12" s="38">
        <f t="shared" ref="K12:K15" si="5">+G12-I12</f>
        <v>122580116984</v>
      </c>
      <c r="M12" s="66"/>
      <c r="N12" s="67"/>
    </row>
    <row r="13" spans="2:14" s="4" customFormat="1" ht="15.75" customHeight="1" x14ac:dyDescent="0.25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80001463298</v>
      </c>
      <c r="I13" s="38">
        <f>+I14</f>
        <v>174664062405</v>
      </c>
      <c r="J13" s="35">
        <f t="shared" si="1"/>
        <v>0.5876113798562197</v>
      </c>
      <c r="K13" s="38">
        <f>+G13-I13</f>
        <v>122580116984</v>
      </c>
      <c r="M13" s="66"/>
      <c r="N13" s="67"/>
    </row>
    <row r="14" spans="2:14" s="4" customFormat="1" x14ac:dyDescent="0.25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80001463298</v>
      </c>
      <c r="I14" s="32">
        <f>+H14+'EJECUCION  INGRESOS 2024 JUL'!I14</f>
        <v>174664062405</v>
      </c>
      <c r="J14" s="35">
        <f t="shared" si="1"/>
        <v>0.5876113798562197</v>
      </c>
      <c r="K14" s="32">
        <f>+G14-I14</f>
        <v>122580116984</v>
      </c>
      <c r="M14" s="66"/>
      <c r="N14" s="67"/>
    </row>
    <row r="15" spans="2:14" s="4" customFormat="1" ht="14.25" customHeight="1" x14ac:dyDescent="0.25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  <c r="M15" s="66"/>
      <c r="N15" s="67"/>
    </row>
    <row r="16" spans="2:14" s="4" customFormat="1" x14ac:dyDescent="0.25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  <c r="M16" s="66"/>
      <c r="N16" s="67"/>
    </row>
    <row r="17" spans="2:16" s="4" customFormat="1" x14ac:dyDescent="0.25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  <c r="M17" s="66"/>
      <c r="N17" s="67"/>
    </row>
    <row r="18" spans="2:16" s="4" customFormat="1" x14ac:dyDescent="0.25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JUL'!I18</f>
        <v>5000000000</v>
      </c>
      <c r="J18" s="35">
        <f t="shared" si="1"/>
        <v>3.2469367408471145E-2</v>
      </c>
      <c r="K18" s="32">
        <f>+G18-I18</f>
        <v>148991297000</v>
      </c>
      <c r="M18" s="66"/>
      <c r="N18" s="67"/>
    </row>
    <row r="19" spans="2:16" s="4" customFormat="1" x14ac:dyDescent="0.25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906106859</v>
      </c>
      <c r="I19" s="27">
        <f>+I20</f>
        <v>7225467481</v>
      </c>
      <c r="J19" s="29">
        <f t="shared" si="1"/>
        <v>14.450934962</v>
      </c>
      <c r="K19" s="27">
        <f>+G19-I19</f>
        <v>-6725467481</v>
      </c>
      <c r="M19" s="66"/>
      <c r="N19" s="67"/>
    </row>
    <row r="20" spans="2:16" s="4" customFormat="1" x14ac:dyDescent="0.25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906106859</v>
      </c>
      <c r="I20" s="38">
        <f>+I21</f>
        <v>7225467481</v>
      </c>
      <c r="J20" s="40">
        <f t="shared" si="1"/>
        <v>14.450934962</v>
      </c>
      <c r="K20" s="38">
        <f>+G20-I20</f>
        <v>-6725467481</v>
      </c>
      <c r="M20" s="66"/>
      <c r="N20" s="67"/>
    </row>
    <row r="21" spans="2:16" s="4" customFormat="1" x14ac:dyDescent="0.25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906106859</v>
      </c>
      <c r="I21" s="32">
        <f>+H21+'EJECUCION  INGRESOS 2024 JUL'!I21</f>
        <v>7225467481</v>
      </c>
      <c r="J21" s="51">
        <f t="shared" si="1"/>
        <v>14.450934962</v>
      </c>
      <c r="K21" s="49">
        <f t="shared" si="8"/>
        <v>-6725467481</v>
      </c>
      <c r="M21" s="66"/>
      <c r="N21" s="67"/>
    </row>
    <row r="22" spans="2:16" s="4" customFormat="1" ht="30" customHeight="1" x14ac:dyDescent="0.25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274341395549</v>
      </c>
      <c r="I22" s="54">
        <f>+I8+I10+I19</f>
        <v>620181638281</v>
      </c>
      <c r="J22" s="55">
        <f t="shared" si="1"/>
        <v>0.89674267568032939</v>
      </c>
      <c r="K22" s="54">
        <f>+G22-I22</f>
        <v>71412121111</v>
      </c>
      <c r="M22" s="66"/>
    </row>
    <row r="23" spans="2:16" x14ac:dyDescent="0.2">
      <c r="I23" s="5"/>
    </row>
    <row r="24" spans="2:16" x14ac:dyDescent="0.2">
      <c r="H24" s="6" t="s">
        <v>27</v>
      </c>
      <c r="I24" s="7"/>
      <c r="J24" s="8"/>
    </row>
    <row r="25" spans="2:16" x14ac:dyDescent="0.2">
      <c r="H25" s="6"/>
      <c r="I25" s="7"/>
      <c r="J25" s="8"/>
    </row>
    <row r="26" spans="2:16" x14ac:dyDescent="0.2">
      <c r="H26" s="6"/>
      <c r="I26" s="7"/>
      <c r="J26" s="8"/>
    </row>
    <row r="27" spans="2:16" x14ac:dyDescent="0.2">
      <c r="H27" s="6"/>
      <c r="I27" s="7"/>
      <c r="J27" s="8"/>
    </row>
    <row r="28" spans="2:16" s="9" customFormat="1" x14ac:dyDescent="0.2"/>
    <row r="29" spans="2:16" s="10" customFormat="1" x14ac:dyDescent="0.2">
      <c r="D29" s="11"/>
      <c r="F29" s="12"/>
      <c r="G29" s="68"/>
      <c r="H29" s="69"/>
      <c r="I29" s="69"/>
      <c r="J29" s="12"/>
      <c r="K29" s="12"/>
      <c r="L29" s="12"/>
      <c r="M29" s="12"/>
      <c r="N29" s="12"/>
      <c r="O29" s="13"/>
      <c r="P29" s="12"/>
    </row>
    <row r="30" spans="2:16" s="10" customFormat="1" ht="12.75" x14ac:dyDescent="0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 x14ac:dyDescent="0.2">
      <c r="D31" s="63" t="s">
        <v>31</v>
      </c>
      <c r="G31" s="14"/>
      <c r="H31" s="64" t="s">
        <v>29</v>
      </c>
      <c r="I31" s="70"/>
      <c r="J31" s="71"/>
      <c r="K31" s="71"/>
      <c r="M31" s="61"/>
      <c r="O31" s="15"/>
      <c r="P31" s="61"/>
    </row>
    <row r="32" spans="2:16" s="10" customFormat="1" ht="12.75" x14ac:dyDescent="0.2"/>
    <row r="33" spans="7:9" s="9" customFormat="1" x14ac:dyDescent="0.2"/>
    <row r="34" spans="7:9" x14ac:dyDescent="0.2">
      <c r="H34" s="6"/>
    </row>
    <row r="35" spans="7:9" x14ac:dyDescent="0.2">
      <c r="H35" s="6"/>
      <c r="I35" s="6"/>
    </row>
    <row r="36" spans="7:9" x14ac:dyDescent="0.2">
      <c r="G36" s="7"/>
      <c r="H36" s="6"/>
    </row>
    <row r="37" spans="7:9" x14ac:dyDescent="0.2">
      <c r="G37" s="7"/>
      <c r="H37" s="6"/>
    </row>
    <row r="38" spans="7:9" x14ac:dyDescent="0.2">
      <c r="G38" s="7"/>
      <c r="H38" s="6"/>
    </row>
    <row r="39" spans="7:9" x14ac:dyDescent="0.2">
      <c r="H39" s="6"/>
    </row>
    <row r="40" spans="7:9" x14ac:dyDescent="0.2">
      <c r="G40" s="16"/>
    </row>
    <row r="41" spans="7:9" x14ac:dyDescent="0.2">
      <c r="G41" s="16"/>
    </row>
    <row r="42" spans="7:9" x14ac:dyDescent="0.2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EJECUCION  INGRESOS 2024 MAR</vt:lpstr>
      <vt:lpstr>EJECUCION  INGRESOS 2024 ABR</vt:lpstr>
      <vt:lpstr>EJECUCION  INGRESOS 2024 MAY</vt:lpstr>
      <vt:lpstr>EJECUCION  INGRESOS 2024 JUN</vt:lpstr>
      <vt:lpstr>EJECUCION  INGRESOS 2024 JUL</vt:lpstr>
      <vt:lpstr>EJECUCION  INGRESOS 2024 AGO</vt:lpstr>
      <vt:lpstr>'EJECUCION  INGRESOS 2024 ABR'!Área_de_impresión</vt:lpstr>
      <vt:lpstr>'EJECUCION  INGRESOS 2024 AGO'!Área_de_impresión</vt:lpstr>
      <vt:lpstr>'EJECUCION  INGRESOS 2024 JUL'!Área_de_impresión</vt:lpstr>
      <vt:lpstr>'EJECUCION  INGRESOS 2024 JUN'!Área_de_impresión</vt:lpstr>
      <vt:lpstr>'EJECUCION  INGRESOS 2024 MAR'!Área_de_impresión</vt:lpstr>
      <vt:lpstr>'EJECUCION  INGRESOS 2024 MAY'!Área_de_impresión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jsuarezp</dc:creator>
  <cp:lastModifiedBy>William Alexander Valencia Nemocón</cp:lastModifiedBy>
  <cp:lastPrinted>2024-04-09T16:57:51Z</cp:lastPrinted>
  <dcterms:created xsi:type="dcterms:W3CDTF">2023-06-16T15:38:06Z</dcterms:created>
  <dcterms:modified xsi:type="dcterms:W3CDTF">2024-09-06T23:47:26Z</dcterms:modified>
</cp:coreProperties>
</file>